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Quelldateien\Auswertungsdateien\"/>
    </mc:Choice>
  </mc:AlternateContent>
  <xr:revisionPtr revIDLastSave="0" documentId="13_ncr:1_{A16B985B-A92E-4B5B-9212-B49449B293A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5" sheetId="7" r:id="rId1"/>
    <sheet name="2024" sheetId="8" r:id="rId2"/>
    <sheet name="2023" sheetId="6" r:id="rId3"/>
    <sheet name="2022" sheetId="5" r:id="rId4"/>
    <sheet name="2021" sheetId="3" r:id="rId5"/>
    <sheet name="2020" sheetId="1" r:id="rId6"/>
    <sheet name="2019" sheetId="2" r:id="rId7"/>
  </sheets>
  <externalReferences>
    <externalReference r:id="rId8"/>
  </externalReferences>
  <definedNames>
    <definedName name="_xlnm.Print_Titles" localSheetId="5">'2020'!$1:$6</definedName>
    <definedName name="_xlnm.Print_Titles" localSheetId="4">'2021'!$1:$6</definedName>
    <definedName name="_xlnm.Print_Titles" localSheetId="3">'2022'!$1:$6</definedName>
    <definedName name="_xlnm.Print_Titles" localSheetId="2">'2023'!$1:$6</definedName>
    <definedName name="_xlnm.Print_Titles" localSheetId="0">'2025'!$1:$6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39" i="6" l="1"/>
  <c r="C131" i="7"/>
  <c r="D131" i="7"/>
  <c r="E131" i="7"/>
  <c r="F131" i="7"/>
  <c r="G131" i="7"/>
  <c r="H131" i="7"/>
  <c r="I131" i="7"/>
  <c r="J131" i="7"/>
  <c r="K131" i="7"/>
  <c r="L131" i="7"/>
  <c r="M131" i="7"/>
  <c r="N131" i="7"/>
  <c r="O131" i="7"/>
  <c r="P131" i="7"/>
  <c r="Q131" i="7"/>
  <c r="R131" i="7"/>
  <c r="S131" i="7"/>
  <c r="C132" i="7"/>
  <c r="D132" i="7"/>
  <c r="E132" i="7"/>
  <c r="F132" i="7"/>
  <c r="G132" i="7"/>
  <c r="H132" i="7"/>
  <c r="I132" i="7"/>
  <c r="J132" i="7"/>
  <c r="K132" i="7"/>
  <c r="L132" i="7"/>
  <c r="M132" i="7"/>
  <c r="N132" i="7"/>
  <c r="O132" i="7"/>
  <c r="P132" i="7"/>
  <c r="Q132" i="7"/>
  <c r="R132" i="7"/>
  <c r="S132" i="7"/>
  <c r="C133" i="7"/>
  <c r="D133" i="7"/>
  <c r="E133" i="7"/>
  <c r="F133" i="7"/>
  <c r="G133" i="7"/>
  <c r="H133" i="7"/>
  <c r="I133" i="7"/>
  <c r="J133" i="7"/>
  <c r="K133" i="7"/>
  <c r="L133" i="7"/>
  <c r="M133" i="7"/>
  <c r="N133" i="7"/>
  <c r="O133" i="7"/>
  <c r="P133" i="7"/>
  <c r="Q133" i="7"/>
  <c r="R133" i="7"/>
  <c r="S133" i="7"/>
  <c r="C134" i="7"/>
  <c r="D134" i="7"/>
  <c r="E134" i="7"/>
  <c r="F134" i="7"/>
  <c r="G134" i="7"/>
  <c r="H134" i="7"/>
  <c r="I134" i="7"/>
  <c r="J134" i="7"/>
  <c r="K134" i="7"/>
  <c r="L134" i="7"/>
  <c r="M134" i="7"/>
  <c r="N134" i="7"/>
  <c r="O134" i="7"/>
  <c r="P134" i="7"/>
  <c r="Q134" i="7"/>
  <c r="R134" i="7"/>
  <c r="S134" i="7"/>
  <c r="C135" i="7"/>
  <c r="D135" i="7"/>
  <c r="E135" i="7"/>
  <c r="F135" i="7"/>
  <c r="G135" i="7"/>
  <c r="H135" i="7"/>
  <c r="I135" i="7"/>
  <c r="J135" i="7"/>
  <c r="K135" i="7"/>
  <c r="L135" i="7"/>
  <c r="M135" i="7"/>
  <c r="N135" i="7"/>
  <c r="O135" i="7"/>
  <c r="P135" i="7"/>
  <c r="Q135" i="7"/>
  <c r="R135" i="7"/>
  <c r="S135" i="7"/>
  <c r="C136" i="7"/>
  <c r="D136" i="7"/>
  <c r="E136" i="7"/>
  <c r="F136" i="7"/>
  <c r="G136" i="7"/>
  <c r="H136" i="7"/>
  <c r="I136" i="7"/>
  <c r="J136" i="7"/>
  <c r="K136" i="7"/>
  <c r="L136" i="7"/>
  <c r="M136" i="7"/>
  <c r="N136" i="7"/>
  <c r="O136" i="7"/>
  <c r="P136" i="7"/>
  <c r="Q136" i="7"/>
  <c r="R136" i="7"/>
  <c r="S136" i="7"/>
  <c r="D130" i="7"/>
  <c r="E130" i="7"/>
  <c r="F130" i="7"/>
  <c r="G130" i="7"/>
  <c r="H130" i="7"/>
  <c r="I130" i="7"/>
  <c r="J130" i="7"/>
  <c r="K130" i="7"/>
  <c r="L130" i="7"/>
  <c r="M130" i="7"/>
  <c r="N130" i="7"/>
  <c r="O130" i="7"/>
  <c r="P130" i="7"/>
  <c r="Q130" i="7"/>
  <c r="R130" i="7"/>
  <c r="S130" i="7"/>
  <c r="C130" i="7"/>
  <c r="C120" i="7"/>
  <c r="D120" i="7"/>
  <c r="E120" i="7"/>
  <c r="F120" i="7"/>
  <c r="G120" i="7"/>
  <c r="H120" i="7"/>
  <c r="I120" i="7"/>
  <c r="J120" i="7"/>
  <c r="K120" i="7"/>
  <c r="L120" i="7"/>
  <c r="M120" i="7"/>
  <c r="N120" i="7"/>
  <c r="O120" i="7"/>
  <c r="P120" i="7"/>
  <c r="Q120" i="7"/>
  <c r="R120" i="7"/>
  <c r="S120" i="7"/>
  <c r="C121" i="7"/>
  <c r="D121" i="7"/>
  <c r="E121" i="7"/>
  <c r="F121" i="7"/>
  <c r="G121" i="7"/>
  <c r="H121" i="7"/>
  <c r="I121" i="7"/>
  <c r="J121" i="7"/>
  <c r="K121" i="7"/>
  <c r="L121" i="7"/>
  <c r="M121" i="7"/>
  <c r="N121" i="7"/>
  <c r="O121" i="7"/>
  <c r="P121" i="7"/>
  <c r="Q121" i="7"/>
  <c r="R121" i="7"/>
  <c r="S121" i="7"/>
  <c r="C122" i="7"/>
  <c r="D122" i="7"/>
  <c r="E122" i="7"/>
  <c r="F122" i="7"/>
  <c r="G122" i="7"/>
  <c r="H122" i="7"/>
  <c r="I122" i="7"/>
  <c r="J122" i="7"/>
  <c r="K122" i="7"/>
  <c r="L122" i="7"/>
  <c r="M122" i="7"/>
  <c r="N122" i="7"/>
  <c r="O122" i="7"/>
  <c r="P122" i="7"/>
  <c r="Q122" i="7"/>
  <c r="R122" i="7"/>
  <c r="S122" i="7"/>
  <c r="C123" i="7"/>
  <c r="D123" i="7"/>
  <c r="E123" i="7"/>
  <c r="F123" i="7"/>
  <c r="G123" i="7"/>
  <c r="H123" i="7"/>
  <c r="I123" i="7"/>
  <c r="J123" i="7"/>
  <c r="K123" i="7"/>
  <c r="L123" i="7"/>
  <c r="M123" i="7"/>
  <c r="N123" i="7"/>
  <c r="O123" i="7"/>
  <c r="P123" i="7"/>
  <c r="Q123" i="7"/>
  <c r="R123" i="7"/>
  <c r="S123" i="7"/>
  <c r="C124" i="7"/>
  <c r="D124" i="7"/>
  <c r="E124" i="7"/>
  <c r="F124" i="7"/>
  <c r="G124" i="7"/>
  <c r="H124" i="7"/>
  <c r="I124" i="7"/>
  <c r="J124" i="7"/>
  <c r="K124" i="7"/>
  <c r="L124" i="7"/>
  <c r="M124" i="7"/>
  <c r="N124" i="7"/>
  <c r="O124" i="7"/>
  <c r="P124" i="7"/>
  <c r="Q124" i="7"/>
  <c r="R124" i="7"/>
  <c r="S124" i="7"/>
  <c r="C125" i="7"/>
  <c r="D125" i="7"/>
  <c r="E125" i="7"/>
  <c r="F125" i="7"/>
  <c r="G125" i="7"/>
  <c r="H125" i="7"/>
  <c r="I125" i="7"/>
  <c r="J125" i="7"/>
  <c r="K125" i="7"/>
  <c r="L125" i="7"/>
  <c r="M125" i="7"/>
  <c r="N125" i="7"/>
  <c r="O125" i="7"/>
  <c r="P125" i="7"/>
  <c r="Q125" i="7"/>
  <c r="R125" i="7"/>
  <c r="S125" i="7"/>
  <c r="D119" i="7"/>
  <c r="E119" i="7"/>
  <c r="F119" i="7"/>
  <c r="G119" i="7"/>
  <c r="H119" i="7"/>
  <c r="I119" i="7"/>
  <c r="J119" i="7"/>
  <c r="K119" i="7"/>
  <c r="L119" i="7"/>
  <c r="M119" i="7"/>
  <c r="N119" i="7"/>
  <c r="O119" i="7"/>
  <c r="P119" i="7"/>
  <c r="Q119" i="7"/>
  <c r="R119" i="7"/>
  <c r="S119" i="7"/>
  <c r="C119" i="7"/>
  <c r="C109" i="7"/>
  <c r="D109" i="7"/>
  <c r="E109" i="7"/>
  <c r="F109" i="7"/>
  <c r="G109" i="7"/>
  <c r="H109" i="7"/>
  <c r="I109" i="7"/>
  <c r="J109" i="7"/>
  <c r="K109" i="7"/>
  <c r="L109" i="7"/>
  <c r="M109" i="7"/>
  <c r="N109" i="7"/>
  <c r="O109" i="7"/>
  <c r="P109" i="7"/>
  <c r="Q109" i="7"/>
  <c r="R109" i="7"/>
  <c r="S109" i="7"/>
  <c r="C110" i="7"/>
  <c r="D110" i="7"/>
  <c r="E110" i="7"/>
  <c r="F110" i="7"/>
  <c r="G110" i="7"/>
  <c r="H110" i="7"/>
  <c r="I110" i="7"/>
  <c r="J110" i="7"/>
  <c r="K110" i="7"/>
  <c r="L110" i="7"/>
  <c r="M110" i="7"/>
  <c r="N110" i="7"/>
  <c r="O110" i="7"/>
  <c r="P110" i="7"/>
  <c r="Q110" i="7"/>
  <c r="R110" i="7"/>
  <c r="S110" i="7"/>
  <c r="C111" i="7"/>
  <c r="D111" i="7"/>
  <c r="E111" i="7"/>
  <c r="F111" i="7"/>
  <c r="G111" i="7"/>
  <c r="H111" i="7"/>
  <c r="I111" i="7"/>
  <c r="J111" i="7"/>
  <c r="K111" i="7"/>
  <c r="L111" i="7"/>
  <c r="M111" i="7"/>
  <c r="N111" i="7"/>
  <c r="O111" i="7"/>
  <c r="P111" i="7"/>
  <c r="Q111" i="7"/>
  <c r="R111" i="7"/>
  <c r="S111" i="7"/>
  <c r="C112" i="7"/>
  <c r="D112" i="7"/>
  <c r="E112" i="7"/>
  <c r="F112" i="7"/>
  <c r="G112" i="7"/>
  <c r="H112" i="7"/>
  <c r="I112" i="7"/>
  <c r="J112" i="7"/>
  <c r="K112" i="7"/>
  <c r="L112" i="7"/>
  <c r="M112" i="7"/>
  <c r="N112" i="7"/>
  <c r="O112" i="7"/>
  <c r="P112" i="7"/>
  <c r="Q112" i="7"/>
  <c r="R112" i="7"/>
  <c r="S112" i="7"/>
  <c r="C113" i="7"/>
  <c r="D113" i="7"/>
  <c r="E113" i="7"/>
  <c r="F113" i="7"/>
  <c r="G113" i="7"/>
  <c r="H113" i="7"/>
  <c r="I113" i="7"/>
  <c r="J113" i="7"/>
  <c r="K113" i="7"/>
  <c r="L113" i="7"/>
  <c r="M113" i="7"/>
  <c r="N113" i="7"/>
  <c r="O113" i="7"/>
  <c r="P113" i="7"/>
  <c r="Q113" i="7"/>
  <c r="R113" i="7"/>
  <c r="S113" i="7"/>
  <c r="C114" i="7"/>
  <c r="D114" i="7"/>
  <c r="E114" i="7"/>
  <c r="F114" i="7"/>
  <c r="G114" i="7"/>
  <c r="H114" i="7"/>
  <c r="I114" i="7"/>
  <c r="J114" i="7"/>
  <c r="K114" i="7"/>
  <c r="L114" i="7"/>
  <c r="M114" i="7"/>
  <c r="N114" i="7"/>
  <c r="O114" i="7"/>
  <c r="P114" i="7"/>
  <c r="Q114" i="7"/>
  <c r="R114" i="7"/>
  <c r="S114" i="7"/>
  <c r="D108" i="7"/>
  <c r="E108" i="7"/>
  <c r="F108" i="7"/>
  <c r="G108" i="7"/>
  <c r="H108" i="7"/>
  <c r="I108" i="7"/>
  <c r="J108" i="7"/>
  <c r="K108" i="7"/>
  <c r="L108" i="7"/>
  <c r="M108" i="7"/>
  <c r="N108" i="7"/>
  <c r="O108" i="7"/>
  <c r="P108" i="7"/>
  <c r="Q108" i="7"/>
  <c r="R108" i="7"/>
  <c r="S108" i="7"/>
  <c r="C108" i="7"/>
  <c r="C98" i="7"/>
  <c r="D98" i="7"/>
  <c r="E98" i="7"/>
  <c r="F98" i="7"/>
  <c r="G98" i="7"/>
  <c r="H98" i="7"/>
  <c r="I98" i="7"/>
  <c r="J98" i="7"/>
  <c r="K98" i="7"/>
  <c r="L98" i="7"/>
  <c r="M98" i="7"/>
  <c r="N98" i="7"/>
  <c r="O98" i="7"/>
  <c r="P98" i="7"/>
  <c r="Q98" i="7"/>
  <c r="R98" i="7"/>
  <c r="S98" i="7"/>
  <c r="C99" i="7"/>
  <c r="D99" i="7"/>
  <c r="E99" i="7"/>
  <c r="F99" i="7"/>
  <c r="G99" i="7"/>
  <c r="H99" i="7"/>
  <c r="I99" i="7"/>
  <c r="J99" i="7"/>
  <c r="K99" i="7"/>
  <c r="L99" i="7"/>
  <c r="M99" i="7"/>
  <c r="N99" i="7"/>
  <c r="O99" i="7"/>
  <c r="P99" i="7"/>
  <c r="Q99" i="7"/>
  <c r="R99" i="7"/>
  <c r="S99" i="7"/>
  <c r="C100" i="7"/>
  <c r="D100" i="7"/>
  <c r="E100" i="7"/>
  <c r="F100" i="7"/>
  <c r="G100" i="7"/>
  <c r="H100" i="7"/>
  <c r="I100" i="7"/>
  <c r="J100" i="7"/>
  <c r="K100" i="7"/>
  <c r="L100" i="7"/>
  <c r="M100" i="7"/>
  <c r="N100" i="7"/>
  <c r="O100" i="7"/>
  <c r="P100" i="7"/>
  <c r="Q100" i="7"/>
  <c r="R100" i="7"/>
  <c r="S100" i="7"/>
  <c r="C101" i="7"/>
  <c r="D101" i="7"/>
  <c r="E101" i="7"/>
  <c r="F101" i="7"/>
  <c r="G101" i="7"/>
  <c r="H101" i="7"/>
  <c r="I101" i="7"/>
  <c r="J101" i="7"/>
  <c r="K101" i="7"/>
  <c r="L101" i="7"/>
  <c r="M101" i="7"/>
  <c r="N101" i="7"/>
  <c r="O101" i="7"/>
  <c r="P101" i="7"/>
  <c r="Q101" i="7"/>
  <c r="R101" i="7"/>
  <c r="S101" i="7"/>
  <c r="C102" i="7"/>
  <c r="D102" i="7"/>
  <c r="E102" i="7"/>
  <c r="F102" i="7"/>
  <c r="G102" i="7"/>
  <c r="H102" i="7"/>
  <c r="I102" i="7"/>
  <c r="J102" i="7"/>
  <c r="K102" i="7"/>
  <c r="L102" i="7"/>
  <c r="M102" i="7"/>
  <c r="N102" i="7"/>
  <c r="O102" i="7"/>
  <c r="P102" i="7"/>
  <c r="Q102" i="7"/>
  <c r="R102" i="7"/>
  <c r="S102" i="7"/>
  <c r="C103" i="7"/>
  <c r="D103" i="7"/>
  <c r="E103" i="7"/>
  <c r="F103" i="7"/>
  <c r="G103" i="7"/>
  <c r="H103" i="7"/>
  <c r="I103" i="7"/>
  <c r="J103" i="7"/>
  <c r="K103" i="7"/>
  <c r="L103" i="7"/>
  <c r="M103" i="7"/>
  <c r="N103" i="7"/>
  <c r="O103" i="7"/>
  <c r="P103" i="7"/>
  <c r="Q103" i="7"/>
  <c r="R103" i="7"/>
  <c r="S103" i="7"/>
  <c r="D97" i="7"/>
  <c r="E97" i="7"/>
  <c r="F97" i="7"/>
  <c r="G97" i="7"/>
  <c r="H97" i="7"/>
  <c r="I97" i="7"/>
  <c r="J97" i="7"/>
  <c r="K97" i="7"/>
  <c r="L97" i="7"/>
  <c r="M97" i="7"/>
  <c r="N97" i="7"/>
  <c r="O97" i="7"/>
  <c r="P97" i="7"/>
  <c r="Q97" i="7"/>
  <c r="R97" i="7"/>
  <c r="S97" i="7"/>
  <c r="C97" i="7"/>
  <c r="C87" i="7"/>
  <c r="D87" i="7"/>
  <c r="E87" i="7"/>
  <c r="F87" i="7"/>
  <c r="G87" i="7"/>
  <c r="H87" i="7"/>
  <c r="I87" i="7"/>
  <c r="J87" i="7"/>
  <c r="K87" i="7"/>
  <c r="L87" i="7"/>
  <c r="M87" i="7"/>
  <c r="N87" i="7"/>
  <c r="O87" i="7"/>
  <c r="P87" i="7"/>
  <c r="Q87" i="7"/>
  <c r="R87" i="7"/>
  <c r="S87" i="7"/>
  <c r="C88" i="7"/>
  <c r="D88" i="7"/>
  <c r="E88" i="7"/>
  <c r="F88" i="7"/>
  <c r="G88" i="7"/>
  <c r="H88" i="7"/>
  <c r="I88" i="7"/>
  <c r="J88" i="7"/>
  <c r="K88" i="7"/>
  <c r="L88" i="7"/>
  <c r="M88" i="7"/>
  <c r="N88" i="7"/>
  <c r="O88" i="7"/>
  <c r="P88" i="7"/>
  <c r="Q88" i="7"/>
  <c r="R88" i="7"/>
  <c r="S88" i="7"/>
  <c r="C89" i="7"/>
  <c r="D89" i="7"/>
  <c r="E89" i="7"/>
  <c r="F89" i="7"/>
  <c r="G89" i="7"/>
  <c r="H89" i="7"/>
  <c r="I89" i="7"/>
  <c r="J89" i="7"/>
  <c r="K89" i="7"/>
  <c r="L89" i="7"/>
  <c r="M89" i="7"/>
  <c r="N89" i="7"/>
  <c r="O89" i="7"/>
  <c r="P89" i="7"/>
  <c r="Q89" i="7"/>
  <c r="R89" i="7"/>
  <c r="S89" i="7"/>
  <c r="C90" i="7"/>
  <c r="D90" i="7"/>
  <c r="E90" i="7"/>
  <c r="F90" i="7"/>
  <c r="G90" i="7"/>
  <c r="H90" i="7"/>
  <c r="I90" i="7"/>
  <c r="J90" i="7"/>
  <c r="K90" i="7"/>
  <c r="L90" i="7"/>
  <c r="M90" i="7"/>
  <c r="N90" i="7"/>
  <c r="O90" i="7"/>
  <c r="P90" i="7"/>
  <c r="Q90" i="7"/>
  <c r="R90" i="7"/>
  <c r="S90" i="7"/>
  <c r="C91" i="7"/>
  <c r="D91" i="7"/>
  <c r="E91" i="7"/>
  <c r="F91" i="7"/>
  <c r="G91" i="7"/>
  <c r="H91" i="7"/>
  <c r="I91" i="7"/>
  <c r="J91" i="7"/>
  <c r="K91" i="7"/>
  <c r="L91" i="7"/>
  <c r="M91" i="7"/>
  <c r="N91" i="7"/>
  <c r="O91" i="7"/>
  <c r="P91" i="7"/>
  <c r="Q91" i="7"/>
  <c r="R91" i="7"/>
  <c r="S91" i="7"/>
  <c r="C92" i="7"/>
  <c r="D92" i="7"/>
  <c r="E92" i="7"/>
  <c r="F92" i="7"/>
  <c r="G92" i="7"/>
  <c r="H92" i="7"/>
  <c r="I92" i="7"/>
  <c r="J92" i="7"/>
  <c r="K92" i="7"/>
  <c r="L92" i="7"/>
  <c r="M92" i="7"/>
  <c r="N92" i="7"/>
  <c r="O92" i="7"/>
  <c r="P92" i="7"/>
  <c r="Q92" i="7"/>
  <c r="R92" i="7"/>
  <c r="S92" i="7"/>
  <c r="D86" i="7"/>
  <c r="E86" i="7"/>
  <c r="F86" i="7"/>
  <c r="G86" i="7"/>
  <c r="H86" i="7"/>
  <c r="I86" i="7"/>
  <c r="J86" i="7"/>
  <c r="K86" i="7"/>
  <c r="L86" i="7"/>
  <c r="M86" i="7"/>
  <c r="M93" i="7" s="1"/>
  <c r="N93" i="7" s="1"/>
  <c r="N86" i="7"/>
  <c r="O86" i="7"/>
  <c r="P86" i="7"/>
  <c r="Q86" i="7"/>
  <c r="R86" i="7"/>
  <c r="S86" i="7"/>
  <c r="C86" i="7"/>
  <c r="C76" i="7"/>
  <c r="D76" i="7"/>
  <c r="E76" i="7"/>
  <c r="F76" i="7"/>
  <c r="G76" i="7"/>
  <c r="H76" i="7"/>
  <c r="I76" i="7"/>
  <c r="J76" i="7"/>
  <c r="K76" i="7"/>
  <c r="L76" i="7"/>
  <c r="M76" i="7"/>
  <c r="N76" i="7"/>
  <c r="O76" i="7"/>
  <c r="P76" i="7"/>
  <c r="Q76" i="7"/>
  <c r="R76" i="7"/>
  <c r="S76" i="7"/>
  <c r="C77" i="7"/>
  <c r="D77" i="7"/>
  <c r="E77" i="7"/>
  <c r="F77" i="7"/>
  <c r="G77" i="7"/>
  <c r="H77" i="7"/>
  <c r="I77" i="7"/>
  <c r="J77" i="7"/>
  <c r="K77" i="7"/>
  <c r="L77" i="7"/>
  <c r="M77" i="7"/>
  <c r="N77" i="7"/>
  <c r="O77" i="7"/>
  <c r="P77" i="7"/>
  <c r="Q77" i="7"/>
  <c r="R77" i="7"/>
  <c r="S77" i="7"/>
  <c r="C78" i="7"/>
  <c r="D78" i="7"/>
  <c r="E78" i="7"/>
  <c r="F78" i="7"/>
  <c r="G78" i="7"/>
  <c r="H78" i="7"/>
  <c r="I78" i="7"/>
  <c r="J78" i="7"/>
  <c r="K78" i="7"/>
  <c r="L78" i="7"/>
  <c r="M78" i="7"/>
  <c r="N78" i="7"/>
  <c r="O78" i="7"/>
  <c r="P78" i="7"/>
  <c r="Q78" i="7"/>
  <c r="R78" i="7"/>
  <c r="S78" i="7"/>
  <c r="C79" i="7"/>
  <c r="D79" i="7"/>
  <c r="E79" i="7"/>
  <c r="F79" i="7"/>
  <c r="G79" i="7"/>
  <c r="H79" i="7"/>
  <c r="I79" i="7"/>
  <c r="J79" i="7"/>
  <c r="K79" i="7"/>
  <c r="L79" i="7"/>
  <c r="M79" i="7"/>
  <c r="N79" i="7"/>
  <c r="O79" i="7"/>
  <c r="P79" i="7"/>
  <c r="Q79" i="7"/>
  <c r="R79" i="7"/>
  <c r="S79" i="7"/>
  <c r="C80" i="7"/>
  <c r="D80" i="7"/>
  <c r="E80" i="7"/>
  <c r="F80" i="7"/>
  <c r="G80" i="7"/>
  <c r="H80" i="7"/>
  <c r="I80" i="7"/>
  <c r="J80" i="7"/>
  <c r="K80" i="7"/>
  <c r="L80" i="7"/>
  <c r="M80" i="7"/>
  <c r="N80" i="7"/>
  <c r="O80" i="7"/>
  <c r="P80" i="7"/>
  <c r="Q80" i="7"/>
  <c r="R80" i="7"/>
  <c r="S80" i="7"/>
  <c r="C81" i="7"/>
  <c r="D81" i="7"/>
  <c r="E81" i="7"/>
  <c r="F81" i="7"/>
  <c r="G81" i="7"/>
  <c r="H81" i="7"/>
  <c r="I81" i="7"/>
  <c r="J81" i="7"/>
  <c r="K81" i="7"/>
  <c r="L81" i="7"/>
  <c r="M81" i="7"/>
  <c r="N81" i="7"/>
  <c r="O81" i="7"/>
  <c r="P81" i="7"/>
  <c r="Q81" i="7"/>
  <c r="R81" i="7"/>
  <c r="S81" i="7"/>
  <c r="D75" i="7"/>
  <c r="E75" i="7"/>
  <c r="F75" i="7"/>
  <c r="G75" i="7"/>
  <c r="H75" i="7"/>
  <c r="I75" i="7"/>
  <c r="J75" i="7"/>
  <c r="K75" i="7"/>
  <c r="L75" i="7"/>
  <c r="M75" i="7"/>
  <c r="N75" i="7"/>
  <c r="O75" i="7"/>
  <c r="P75" i="7"/>
  <c r="Q75" i="7"/>
  <c r="R75" i="7"/>
  <c r="S75" i="7"/>
  <c r="C75" i="7"/>
  <c r="L66" i="7"/>
  <c r="C65" i="7"/>
  <c r="D65" i="7"/>
  <c r="E65" i="7"/>
  <c r="F65" i="7"/>
  <c r="G65" i="7"/>
  <c r="H65" i="7"/>
  <c r="I65" i="7"/>
  <c r="J65" i="7"/>
  <c r="K65" i="7"/>
  <c r="L65" i="7"/>
  <c r="M65" i="7"/>
  <c r="N65" i="7"/>
  <c r="O65" i="7"/>
  <c r="P65" i="7"/>
  <c r="Q65" i="7"/>
  <c r="R65" i="7"/>
  <c r="S65" i="7"/>
  <c r="C66" i="7"/>
  <c r="D66" i="7"/>
  <c r="E66" i="7"/>
  <c r="F66" i="7"/>
  <c r="G66" i="7"/>
  <c r="H66" i="7"/>
  <c r="I66" i="7"/>
  <c r="J66" i="7"/>
  <c r="K66" i="7"/>
  <c r="M66" i="7"/>
  <c r="N66" i="7"/>
  <c r="O66" i="7"/>
  <c r="P66" i="7"/>
  <c r="Q66" i="7"/>
  <c r="R66" i="7"/>
  <c r="S66" i="7"/>
  <c r="C67" i="7"/>
  <c r="D67" i="7"/>
  <c r="E67" i="7"/>
  <c r="F67" i="7"/>
  <c r="G67" i="7"/>
  <c r="H67" i="7"/>
  <c r="I67" i="7"/>
  <c r="J67" i="7"/>
  <c r="K67" i="7"/>
  <c r="L67" i="7"/>
  <c r="M67" i="7"/>
  <c r="N67" i="7"/>
  <c r="O67" i="7"/>
  <c r="P67" i="7"/>
  <c r="Q67" i="7"/>
  <c r="R67" i="7"/>
  <c r="S67" i="7"/>
  <c r="C68" i="7"/>
  <c r="D68" i="7"/>
  <c r="E68" i="7"/>
  <c r="F68" i="7"/>
  <c r="G68" i="7"/>
  <c r="H68" i="7"/>
  <c r="I68" i="7"/>
  <c r="J68" i="7"/>
  <c r="K68" i="7"/>
  <c r="L68" i="7"/>
  <c r="M68" i="7"/>
  <c r="N68" i="7"/>
  <c r="O68" i="7"/>
  <c r="P68" i="7"/>
  <c r="Q68" i="7"/>
  <c r="R68" i="7"/>
  <c r="S68" i="7"/>
  <c r="C69" i="7"/>
  <c r="D69" i="7"/>
  <c r="E69" i="7"/>
  <c r="F69" i="7"/>
  <c r="G69" i="7"/>
  <c r="H69" i="7"/>
  <c r="I69" i="7"/>
  <c r="J69" i="7"/>
  <c r="K69" i="7"/>
  <c r="L69" i="7"/>
  <c r="M69" i="7"/>
  <c r="N69" i="7"/>
  <c r="O69" i="7"/>
  <c r="P69" i="7"/>
  <c r="Q69" i="7"/>
  <c r="R69" i="7"/>
  <c r="S69" i="7"/>
  <c r="C70" i="7"/>
  <c r="D70" i="7"/>
  <c r="E70" i="7"/>
  <c r="F70" i="7"/>
  <c r="G70" i="7"/>
  <c r="H70" i="7"/>
  <c r="I70" i="7"/>
  <c r="J70" i="7"/>
  <c r="K70" i="7"/>
  <c r="L70" i="7"/>
  <c r="M70" i="7"/>
  <c r="N70" i="7"/>
  <c r="O70" i="7"/>
  <c r="P70" i="7"/>
  <c r="Q70" i="7"/>
  <c r="R70" i="7"/>
  <c r="S70" i="7"/>
  <c r="D64" i="7"/>
  <c r="E64" i="7"/>
  <c r="F64" i="7"/>
  <c r="G64" i="7"/>
  <c r="H64" i="7"/>
  <c r="I64" i="7"/>
  <c r="J64" i="7"/>
  <c r="K64" i="7"/>
  <c r="L64" i="7"/>
  <c r="M64" i="7"/>
  <c r="N64" i="7"/>
  <c r="O64" i="7"/>
  <c r="P64" i="7"/>
  <c r="Q64" i="7"/>
  <c r="R64" i="7"/>
  <c r="S64" i="7"/>
  <c r="C64" i="7"/>
  <c r="C54" i="7"/>
  <c r="D54" i="7"/>
  <c r="E54" i="7"/>
  <c r="F54" i="7"/>
  <c r="G54" i="7"/>
  <c r="H54" i="7"/>
  <c r="I54" i="7"/>
  <c r="J54" i="7"/>
  <c r="K54" i="7"/>
  <c r="L54" i="7"/>
  <c r="M54" i="7"/>
  <c r="N54" i="7"/>
  <c r="O54" i="7"/>
  <c r="P54" i="7"/>
  <c r="Q54" i="7"/>
  <c r="R54" i="7"/>
  <c r="S54" i="7"/>
  <c r="C55" i="7"/>
  <c r="D55" i="7"/>
  <c r="E55" i="7"/>
  <c r="F55" i="7"/>
  <c r="G55" i="7"/>
  <c r="H55" i="7"/>
  <c r="I55" i="7"/>
  <c r="J55" i="7"/>
  <c r="K55" i="7"/>
  <c r="L55" i="7"/>
  <c r="M55" i="7"/>
  <c r="N55" i="7"/>
  <c r="O55" i="7"/>
  <c r="P55" i="7"/>
  <c r="Q55" i="7"/>
  <c r="R55" i="7"/>
  <c r="S55" i="7"/>
  <c r="C56" i="7"/>
  <c r="D56" i="7"/>
  <c r="E56" i="7"/>
  <c r="F56" i="7"/>
  <c r="G56" i="7"/>
  <c r="H56" i="7"/>
  <c r="I56" i="7"/>
  <c r="J56" i="7"/>
  <c r="K56" i="7"/>
  <c r="L56" i="7"/>
  <c r="M56" i="7"/>
  <c r="N56" i="7"/>
  <c r="O56" i="7"/>
  <c r="P56" i="7"/>
  <c r="Q56" i="7"/>
  <c r="R56" i="7"/>
  <c r="S56" i="7"/>
  <c r="C57" i="7"/>
  <c r="D57" i="7"/>
  <c r="E57" i="7"/>
  <c r="F57" i="7"/>
  <c r="G57" i="7"/>
  <c r="H57" i="7"/>
  <c r="I57" i="7"/>
  <c r="J57" i="7"/>
  <c r="K57" i="7"/>
  <c r="L57" i="7"/>
  <c r="M57" i="7"/>
  <c r="N57" i="7"/>
  <c r="O57" i="7"/>
  <c r="P57" i="7"/>
  <c r="Q57" i="7"/>
  <c r="R57" i="7"/>
  <c r="S57" i="7"/>
  <c r="C58" i="7"/>
  <c r="D58" i="7"/>
  <c r="E58" i="7"/>
  <c r="F58" i="7"/>
  <c r="G58" i="7"/>
  <c r="H58" i="7"/>
  <c r="I58" i="7"/>
  <c r="J58" i="7"/>
  <c r="K58" i="7"/>
  <c r="L58" i="7"/>
  <c r="M58" i="7"/>
  <c r="N58" i="7"/>
  <c r="O58" i="7"/>
  <c r="P58" i="7"/>
  <c r="Q58" i="7"/>
  <c r="R58" i="7"/>
  <c r="S58" i="7"/>
  <c r="C59" i="7"/>
  <c r="D59" i="7"/>
  <c r="E59" i="7"/>
  <c r="F59" i="7"/>
  <c r="G59" i="7"/>
  <c r="H59" i="7"/>
  <c r="I59" i="7"/>
  <c r="J59" i="7"/>
  <c r="K59" i="7"/>
  <c r="L59" i="7"/>
  <c r="M59" i="7"/>
  <c r="N59" i="7"/>
  <c r="O59" i="7"/>
  <c r="P59" i="7"/>
  <c r="Q59" i="7"/>
  <c r="R59" i="7"/>
  <c r="S59" i="7"/>
  <c r="D53" i="7"/>
  <c r="E53" i="7"/>
  <c r="F53" i="7"/>
  <c r="G53" i="7"/>
  <c r="H53" i="7"/>
  <c r="I53" i="7"/>
  <c r="J53" i="7"/>
  <c r="K53" i="7"/>
  <c r="L53" i="7"/>
  <c r="M53" i="7"/>
  <c r="N53" i="7"/>
  <c r="O53" i="7"/>
  <c r="P53" i="7"/>
  <c r="Q53" i="7"/>
  <c r="R53" i="7"/>
  <c r="S53" i="7"/>
  <c r="C53" i="7"/>
  <c r="C43" i="7"/>
  <c r="D43" i="7"/>
  <c r="E43" i="7"/>
  <c r="F43" i="7"/>
  <c r="G43" i="7"/>
  <c r="H43" i="7"/>
  <c r="I43" i="7"/>
  <c r="J43" i="7"/>
  <c r="K43" i="7"/>
  <c r="L43" i="7"/>
  <c r="M43" i="7"/>
  <c r="N43" i="7"/>
  <c r="O43" i="7"/>
  <c r="P43" i="7"/>
  <c r="Q43" i="7"/>
  <c r="R43" i="7"/>
  <c r="S43" i="7"/>
  <c r="C44" i="7"/>
  <c r="D44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R44" i="7"/>
  <c r="S44" i="7"/>
  <c r="C45" i="7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R45" i="7"/>
  <c r="S45" i="7"/>
  <c r="C46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R46" i="7"/>
  <c r="S46" i="7"/>
  <c r="C47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R47" i="7"/>
  <c r="S47" i="7"/>
  <c r="C48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R48" i="7"/>
  <c r="S48" i="7"/>
  <c r="D42" i="7"/>
  <c r="E42" i="7"/>
  <c r="F42" i="7"/>
  <c r="G42" i="7"/>
  <c r="H42" i="7"/>
  <c r="I42" i="7"/>
  <c r="J42" i="7"/>
  <c r="K42" i="7"/>
  <c r="L42" i="7"/>
  <c r="M42" i="7"/>
  <c r="N42" i="7"/>
  <c r="O42" i="7"/>
  <c r="P42" i="7"/>
  <c r="Q42" i="7"/>
  <c r="R42" i="7"/>
  <c r="S42" i="7"/>
  <c r="C42" i="7"/>
  <c r="C32" i="7"/>
  <c r="D32" i="7"/>
  <c r="E32" i="7"/>
  <c r="F32" i="7"/>
  <c r="G32" i="7"/>
  <c r="H32" i="7"/>
  <c r="I32" i="7"/>
  <c r="J32" i="7"/>
  <c r="K32" i="7"/>
  <c r="L32" i="7"/>
  <c r="M32" i="7"/>
  <c r="N32" i="7"/>
  <c r="O32" i="7"/>
  <c r="P32" i="7"/>
  <c r="Q32" i="7"/>
  <c r="R32" i="7"/>
  <c r="S32" i="7"/>
  <c r="C33" i="7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Q33" i="7"/>
  <c r="R33" i="7"/>
  <c r="S33" i="7"/>
  <c r="C34" i="7"/>
  <c r="D34" i="7"/>
  <c r="E34" i="7"/>
  <c r="F34" i="7"/>
  <c r="G34" i="7"/>
  <c r="H34" i="7"/>
  <c r="I34" i="7"/>
  <c r="J34" i="7"/>
  <c r="K34" i="7"/>
  <c r="L34" i="7"/>
  <c r="M34" i="7"/>
  <c r="N34" i="7"/>
  <c r="O34" i="7"/>
  <c r="P34" i="7"/>
  <c r="Q34" i="7"/>
  <c r="R34" i="7"/>
  <c r="S34" i="7"/>
  <c r="C35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R35" i="7"/>
  <c r="S35" i="7"/>
  <c r="C36" i="7"/>
  <c r="D36" i="7"/>
  <c r="E36" i="7"/>
  <c r="F36" i="7"/>
  <c r="G36" i="7"/>
  <c r="H36" i="7"/>
  <c r="I36" i="7"/>
  <c r="J36" i="7"/>
  <c r="K36" i="7"/>
  <c r="L36" i="7"/>
  <c r="M36" i="7"/>
  <c r="N36" i="7"/>
  <c r="O36" i="7"/>
  <c r="P36" i="7"/>
  <c r="Q36" i="7"/>
  <c r="R36" i="7"/>
  <c r="S36" i="7"/>
  <c r="C37" i="7"/>
  <c r="D37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R37" i="7"/>
  <c r="S37" i="7"/>
  <c r="D31" i="7"/>
  <c r="E31" i="7"/>
  <c r="F31" i="7"/>
  <c r="G31" i="7"/>
  <c r="H31" i="7"/>
  <c r="I31" i="7"/>
  <c r="J31" i="7"/>
  <c r="K31" i="7"/>
  <c r="L31" i="7"/>
  <c r="M31" i="7"/>
  <c r="N31" i="7"/>
  <c r="O31" i="7"/>
  <c r="P31" i="7"/>
  <c r="Q31" i="7"/>
  <c r="R31" i="7"/>
  <c r="S31" i="7"/>
  <c r="C31" i="7"/>
  <c r="C21" i="7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R21" i="7"/>
  <c r="S21" i="7"/>
  <c r="C22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Q22" i="7"/>
  <c r="R22" i="7"/>
  <c r="S22" i="7"/>
  <c r="C23" i="7"/>
  <c r="D23" i="7"/>
  <c r="E23" i="7"/>
  <c r="F23" i="7"/>
  <c r="G23" i="7"/>
  <c r="H23" i="7"/>
  <c r="I23" i="7"/>
  <c r="J23" i="7"/>
  <c r="K23" i="7"/>
  <c r="L23" i="7"/>
  <c r="M23" i="7"/>
  <c r="N23" i="7"/>
  <c r="O23" i="7"/>
  <c r="P23" i="7"/>
  <c r="Q23" i="7"/>
  <c r="R23" i="7"/>
  <c r="S23" i="7"/>
  <c r="C24" i="7"/>
  <c r="D24" i="7"/>
  <c r="E24" i="7"/>
  <c r="F24" i="7"/>
  <c r="G24" i="7"/>
  <c r="H24" i="7"/>
  <c r="I24" i="7"/>
  <c r="J24" i="7"/>
  <c r="K24" i="7"/>
  <c r="L24" i="7"/>
  <c r="M24" i="7"/>
  <c r="N24" i="7"/>
  <c r="O24" i="7"/>
  <c r="P24" i="7"/>
  <c r="Q24" i="7"/>
  <c r="R24" i="7"/>
  <c r="S24" i="7"/>
  <c r="C25" i="7"/>
  <c r="D25" i="7"/>
  <c r="E25" i="7"/>
  <c r="F25" i="7"/>
  <c r="G25" i="7"/>
  <c r="H25" i="7"/>
  <c r="I25" i="7"/>
  <c r="J25" i="7"/>
  <c r="K25" i="7"/>
  <c r="L25" i="7"/>
  <c r="M25" i="7"/>
  <c r="N25" i="7"/>
  <c r="O25" i="7"/>
  <c r="P25" i="7"/>
  <c r="Q25" i="7"/>
  <c r="R25" i="7"/>
  <c r="S25" i="7"/>
  <c r="C26" i="7"/>
  <c r="D26" i="7"/>
  <c r="E26" i="7"/>
  <c r="F26" i="7"/>
  <c r="G26" i="7"/>
  <c r="H26" i="7"/>
  <c r="I26" i="7"/>
  <c r="J26" i="7"/>
  <c r="K26" i="7"/>
  <c r="L26" i="7"/>
  <c r="M26" i="7"/>
  <c r="N26" i="7"/>
  <c r="O26" i="7"/>
  <c r="P26" i="7"/>
  <c r="Q26" i="7"/>
  <c r="R26" i="7"/>
  <c r="S26" i="7"/>
  <c r="D20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R20" i="7"/>
  <c r="S20" i="7"/>
  <c r="C20" i="7"/>
  <c r="C10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R10" i="7"/>
  <c r="S10" i="7"/>
  <c r="C11" i="7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R11" i="7"/>
  <c r="S11" i="7"/>
  <c r="C12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Q12" i="7"/>
  <c r="R12" i="7"/>
  <c r="S12" i="7"/>
  <c r="C13" i="7"/>
  <c r="D13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R13" i="7"/>
  <c r="S13" i="7"/>
  <c r="C14" i="7"/>
  <c r="D14" i="7"/>
  <c r="E14" i="7"/>
  <c r="F14" i="7"/>
  <c r="G14" i="7"/>
  <c r="H14" i="7"/>
  <c r="I14" i="7"/>
  <c r="J14" i="7"/>
  <c r="K14" i="7"/>
  <c r="L14" i="7"/>
  <c r="M14" i="7"/>
  <c r="N14" i="7"/>
  <c r="O14" i="7"/>
  <c r="P14" i="7"/>
  <c r="Q14" i="7"/>
  <c r="R14" i="7"/>
  <c r="S14" i="7"/>
  <c r="C15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Q15" i="7"/>
  <c r="R15" i="7"/>
  <c r="S15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R9" i="7"/>
  <c r="S9" i="7"/>
  <c r="C9" i="7"/>
  <c r="N139" i="5"/>
  <c r="N139" i="3"/>
  <c r="I82" i="7" l="1"/>
  <c r="K82" i="7" s="1"/>
  <c r="G115" i="7"/>
  <c r="H115" i="7" s="1"/>
  <c r="G93" i="7"/>
  <c r="H93" i="7" s="1"/>
  <c r="I93" i="7"/>
  <c r="K93" i="7" s="1"/>
  <c r="M104" i="7"/>
  <c r="N104" i="7" s="1"/>
  <c r="I71" i="7"/>
  <c r="K71" i="7" s="1"/>
  <c r="I115" i="7"/>
  <c r="K115" i="7" s="1"/>
  <c r="J104" i="7"/>
  <c r="L104" i="7" s="1"/>
  <c r="G137" i="7"/>
  <c r="H137" i="7" s="1"/>
  <c r="I104" i="7"/>
  <c r="K104" i="7" s="1"/>
  <c r="I126" i="7"/>
  <c r="K126" i="7" s="1"/>
  <c r="G126" i="7"/>
  <c r="H126" i="7" s="1"/>
  <c r="J115" i="7"/>
  <c r="L115" i="7" s="1"/>
  <c r="J137" i="7"/>
  <c r="L137" i="7" s="1"/>
  <c r="J93" i="7"/>
  <c r="L93" i="7" s="1"/>
  <c r="G82" i="7"/>
  <c r="H82" i="7" s="1"/>
  <c r="M82" i="7"/>
  <c r="N82" i="7" s="1"/>
  <c r="J82" i="7"/>
  <c r="L82" i="7" s="1"/>
  <c r="I137" i="7"/>
  <c r="K137" i="7" s="1"/>
  <c r="G104" i="7"/>
  <c r="H104" i="7" s="1"/>
  <c r="G71" i="7"/>
  <c r="H71" i="7" s="1"/>
  <c r="J71" i="7"/>
  <c r="L71" i="7" s="1"/>
  <c r="J126" i="7"/>
  <c r="L126" i="7" s="1"/>
  <c r="M137" i="7"/>
  <c r="N137" i="7" s="1"/>
  <c r="O137" i="7"/>
  <c r="Q137" i="7" s="1"/>
  <c r="P137" i="7"/>
  <c r="R137" i="7" s="1"/>
  <c r="M126" i="7"/>
  <c r="N126" i="7" s="1"/>
  <c r="P126" i="7"/>
  <c r="R126" i="7" s="1"/>
  <c r="O126" i="7"/>
  <c r="Q126" i="7" s="1"/>
  <c r="P115" i="7"/>
  <c r="R115" i="7" s="1"/>
  <c r="M115" i="7"/>
  <c r="N115" i="7" s="1"/>
  <c r="O115" i="7"/>
  <c r="Q115" i="7" s="1"/>
  <c r="P104" i="7"/>
  <c r="R104" i="7" s="1"/>
  <c r="O104" i="7"/>
  <c r="Q104" i="7" s="1"/>
  <c r="P93" i="7"/>
  <c r="R93" i="7" s="1"/>
  <c r="O93" i="7"/>
  <c r="Q93" i="7" s="1"/>
  <c r="P82" i="7"/>
  <c r="R82" i="7" s="1"/>
  <c r="O82" i="7"/>
  <c r="Q82" i="7" s="1"/>
  <c r="I38" i="7"/>
  <c r="K38" i="7" s="1"/>
  <c r="I27" i="7"/>
  <c r="K27" i="7" s="1"/>
  <c r="O38" i="7"/>
  <c r="Q38" i="7" s="1"/>
  <c r="M38" i="7"/>
  <c r="N38" i="7" s="1"/>
  <c r="O27" i="7"/>
  <c r="Q27" i="7" s="1"/>
  <c r="J60" i="7"/>
  <c r="L60" i="7" s="1"/>
  <c r="P27" i="7"/>
  <c r="R27" i="7" s="1"/>
  <c r="M49" i="7"/>
  <c r="N49" i="7" s="1"/>
  <c r="P38" i="7"/>
  <c r="R38" i="7" s="1"/>
  <c r="G49" i="7"/>
  <c r="H49" i="7" s="1"/>
  <c r="G16" i="7"/>
  <c r="H16" i="7" s="1"/>
  <c r="I16" i="7"/>
  <c r="K16" i="7" s="1"/>
  <c r="J16" i="7"/>
  <c r="L16" i="7" s="1"/>
  <c r="G38" i="7"/>
  <c r="H38" i="7" s="1"/>
  <c r="I49" i="7"/>
  <c r="K49" i="7" s="1"/>
  <c r="J49" i="7"/>
  <c r="L49" i="7" s="1"/>
  <c r="P60" i="7"/>
  <c r="R60" i="7" s="1"/>
  <c r="O60" i="7"/>
  <c r="Q60" i="7" s="1"/>
  <c r="J27" i="7"/>
  <c r="L27" i="7" s="1"/>
  <c r="I60" i="7"/>
  <c r="K60" i="7" s="1"/>
  <c r="M60" i="7"/>
  <c r="N60" i="7" s="1"/>
  <c r="M27" i="7"/>
  <c r="N27" i="7" s="1"/>
  <c r="P16" i="7"/>
  <c r="R16" i="7" s="1"/>
  <c r="J38" i="7"/>
  <c r="L38" i="7" s="1"/>
  <c r="G27" i="7"/>
  <c r="H27" i="7" s="1"/>
  <c r="O16" i="7"/>
  <c r="Q16" i="7" s="1"/>
  <c r="M16" i="7"/>
  <c r="N16" i="7" s="1"/>
  <c r="M71" i="7"/>
  <c r="N71" i="7" s="1"/>
  <c r="P71" i="7"/>
  <c r="R71" i="7" s="1"/>
  <c r="O71" i="7"/>
  <c r="Q71" i="7" s="1"/>
  <c r="G60" i="7"/>
  <c r="H60" i="7" s="1"/>
  <c r="O49" i="7"/>
  <c r="Q49" i="7" s="1"/>
  <c r="P49" i="7"/>
  <c r="R49" i="7" s="1"/>
  <c r="P137" i="6"/>
  <c r="O137" i="6"/>
  <c r="M137" i="6"/>
  <c r="J137" i="6"/>
  <c r="L137" i="6" s="1"/>
  <c r="I137" i="6"/>
  <c r="G137" i="6"/>
  <c r="H137" i="6" s="1"/>
  <c r="P126" i="6"/>
  <c r="O126" i="6"/>
  <c r="M126" i="6"/>
  <c r="J126" i="6"/>
  <c r="I126" i="6"/>
  <c r="G126" i="6"/>
  <c r="H126" i="6" s="1"/>
  <c r="P115" i="6"/>
  <c r="O115" i="6"/>
  <c r="M115" i="6"/>
  <c r="J115" i="6"/>
  <c r="I115" i="6"/>
  <c r="G115" i="6"/>
  <c r="H115" i="6" s="1"/>
  <c r="P104" i="6"/>
  <c r="O104" i="6"/>
  <c r="M104" i="6"/>
  <c r="J104" i="6"/>
  <c r="L104" i="6" s="1"/>
  <c r="I104" i="6"/>
  <c r="G104" i="6"/>
  <c r="H104" i="6" s="1"/>
  <c r="P93" i="6"/>
  <c r="O93" i="6"/>
  <c r="Q93" i="6" s="1"/>
  <c r="M93" i="6"/>
  <c r="J93" i="6"/>
  <c r="I93" i="6"/>
  <c r="G93" i="6"/>
  <c r="H93" i="6" s="1"/>
  <c r="P82" i="6"/>
  <c r="O82" i="6"/>
  <c r="M82" i="6"/>
  <c r="J82" i="6"/>
  <c r="I82" i="6"/>
  <c r="G82" i="6"/>
  <c r="H82" i="6" s="1"/>
  <c r="P71" i="6"/>
  <c r="O71" i="6"/>
  <c r="Q71" i="6" s="1"/>
  <c r="M71" i="6"/>
  <c r="J71" i="6"/>
  <c r="L71" i="6" s="1"/>
  <c r="I71" i="6"/>
  <c r="G71" i="6"/>
  <c r="H71" i="6" s="1"/>
  <c r="P60" i="6"/>
  <c r="O60" i="6"/>
  <c r="M60" i="6"/>
  <c r="J60" i="6"/>
  <c r="I60" i="6"/>
  <c r="G60" i="6"/>
  <c r="H60" i="6" s="1"/>
  <c r="P49" i="6"/>
  <c r="O49" i="6"/>
  <c r="M49" i="6"/>
  <c r="J49" i="6"/>
  <c r="I49" i="6"/>
  <c r="G49" i="6"/>
  <c r="H49" i="6" s="1"/>
  <c r="P38" i="6"/>
  <c r="O38" i="6"/>
  <c r="Q38" i="6" s="1"/>
  <c r="M38" i="6"/>
  <c r="J38" i="6"/>
  <c r="L38" i="6" s="1"/>
  <c r="I38" i="6"/>
  <c r="G38" i="6"/>
  <c r="H38" i="6" s="1"/>
  <c r="P27" i="6"/>
  <c r="O27" i="6"/>
  <c r="M27" i="6"/>
  <c r="J27" i="6"/>
  <c r="I27" i="6"/>
  <c r="G27" i="6"/>
  <c r="H27" i="6" s="1"/>
  <c r="P16" i="6"/>
  <c r="O16" i="6"/>
  <c r="M16" i="6"/>
  <c r="J16" i="6"/>
  <c r="L16" i="6" s="1"/>
  <c r="I16" i="6"/>
  <c r="G16" i="6"/>
  <c r="H16" i="6" s="1"/>
  <c r="G60" i="5"/>
  <c r="H60" i="5" s="1"/>
  <c r="G27" i="5"/>
  <c r="H27" i="5" s="1"/>
  <c r="I16" i="5"/>
  <c r="G16" i="5"/>
  <c r="H16" i="5" s="1"/>
  <c r="P137" i="5"/>
  <c r="O137" i="5"/>
  <c r="M137" i="5"/>
  <c r="N137" i="6" s="1"/>
  <c r="J137" i="5"/>
  <c r="I137" i="5"/>
  <c r="G137" i="5"/>
  <c r="H137" i="5" s="1"/>
  <c r="P126" i="5"/>
  <c r="O126" i="5"/>
  <c r="M126" i="5"/>
  <c r="J126" i="5"/>
  <c r="I126" i="5"/>
  <c r="G126" i="5"/>
  <c r="H126" i="5" s="1"/>
  <c r="P115" i="5"/>
  <c r="O115" i="5"/>
  <c r="M115" i="5"/>
  <c r="J115" i="5"/>
  <c r="I115" i="5"/>
  <c r="G115" i="5"/>
  <c r="H115" i="5" s="1"/>
  <c r="P104" i="5"/>
  <c r="O104" i="5"/>
  <c r="M104" i="5"/>
  <c r="J104" i="5"/>
  <c r="I104" i="5"/>
  <c r="G104" i="5"/>
  <c r="H104" i="5" s="1"/>
  <c r="P93" i="5"/>
  <c r="O93" i="5"/>
  <c r="M93" i="5"/>
  <c r="J93" i="5"/>
  <c r="I93" i="5"/>
  <c r="G93" i="5"/>
  <c r="H93" i="5" s="1"/>
  <c r="P82" i="5"/>
  <c r="O82" i="5"/>
  <c r="M82" i="5"/>
  <c r="J82" i="5"/>
  <c r="I82" i="5"/>
  <c r="G82" i="5"/>
  <c r="H82" i="5" s="1"/>
  <c r="P71" i="5"/>
  <c r="O71" i="5"/>
  <c r="M71" i="5"/>
  <c r="J71" i="5"/>
  <c r="I71" i="5"/>
  <c r="G71" i="5"/>
  <c r="H71" i="5" s="1"/>
  <c r="P60" i="5"/>
  <c r="O60" i="5"/>
  <c r="M60" i="5"/>
  <c r="J60" i="5"/>
  <c r="I60" i="5"/>
  <c r="P49" i="5"/>
  <c r="O49" i="5"/>
  <c r="M49" i="5"/>
  <c r="J49" i="5"/>
  <c r="I49" i="5"/>
  <c r="G49" i="5"/>
  <c r="H49" i="5" s="1"/>
  <c r="P38" i="5"/>
  <c r="O38" i="5"/>
  <c r="M38" i="5"/>
  <c r="J38" i="5"/>
  <c r="I38" i="5"/>
  <c r="G38" i="5"/>
  <c r="H38" i="5" s="1"/>
  <c r="P27" i="5"/>
  <c r="O27" i="5"/>
  <c r="M27" i="5"/>
  <c r="J27" i="5"/>
  <c r="I27" i="5"/>
  <c r="P16" i="5"/>
  <c r="O16" i="5"/>
  <c r="M16" i="5"/>
  <c r="J16" i="5"/>
  <c r="G105" i="7" l="1"/>
  <c r="H105" i="7" s="1"/>
  <c r="I138" i="7"/>
  <c r="K138" i="7" s="1"/>
  <c r="J116" i="7"/>
  <c r="L116" i="7" s="1"/>
  <c r="G83" i="7"/>
  <c r="H83" i="7" s="1"/>
  <c r="O138" i="7"/>
  <c r="Q138" i="7" s="1"/>
  <c r="G39" i="7"/>
  <c r="H39" i="7" s="1"/>
  <c r="G94" i="7"/>
  <c r="H94" i="7" s="1"/>
  <c r="G72" i="7"/>
  <c r="H72" i="7" s="1"/>
  <c r="O83" i="7"/>
  <c r="Q83" i="7" s="1"/>
  <c r="I28" i="7"/>
  <c r="K28" i="7" s="1"/>
  <c r="G138" i="7"/>
  <c r="H138" i="7" s="1"/>
  <c r="O61" i="7"/>
  <c r="Q61" i="7" s="1"/>
  <c r="O39" i="7"/>
  <c r="Q39" i="7" s="1"/>
  <c r="J127" i="7"/>
  <c r="L127" i="7" s="1"/>
  <c r="I39" i="7"/>
  <c r="K39" i="7" s="1"/>
  <c r="I105" i="7"/>
  <c r="K105" i="7" s="1"/>
  <c r="O28" i="7"/>
  <c r="Q28" i="7" s="1"/>
  <c r="O50" i="7"/>
  <c r="Q50" i="7" s="1"/>
  <c r="J83" i="7"/>
  <c r="L83" i="7" s="1"/>
  <c r="G28" i="7"/>
  <c r="H28" i="7" s="1"/>
  <c r="J72" i="7"/>
  <c r="L72" i="7" s="1"/>
  <c r="O127" i="7"/>
  <c r="Q127" i="7" s="1"/>
  <c r="P61" i="7"/>
  <c r="R61" i="7" s="1"/>
  <c r="I50" i="7"/>
  <c r="K50" i="7" s="1"/>
  <c r="M50" i="7"/>
  <c r="N50" i="7" s="1"/>
  <c r="O116" i="7"/>
  <c r="Q116" i="7" s="1"/>
  <c r="J61" i="7"/>
  <c r="L61" i="7" s="1"/>
  <c r="M61" i="7"/>
  <c r="N61" i="7" s="1"/>
  <c r="P28" i="7"/>
  <c r="R28" i="7" s="1"/>
  <c r="J50" i="7"/>
  <c r="L50" i="7" s="1"/>
  <c r="P39" i="7"/>
  <c r="R39" i="7" s="1"/>
  <c r="G61" i="7"/>
  <c r="H61" i="7" s="1"/>
  <c r="O94" i="7"/>
  <c r="Q94" i="7" s="1"/>
  <c r="I61" i="7"/>
  <c r="K61" i="7" s="1"/>
  <c r="J105" i="7"/>
  <c r="L105" i="7" s="1"/>
  <c r="J28" i="7"/>
  <c r="L28" i="7" s="1"/>
  <c r="J138" i="7"/>
  <c r="L138" i="7" s="1"/>
  <c r="G116" i="7"/>
  <c r="H116" i="7" s="1"/>
  <c r="O72" i="7"/>
  <c r="Q72" i="7" s="1"/>
  <c r="I72" i="7"/>
  <c r="K72" i="7" s="1"/>
  <c r="I83" i="7"/>
  <c r="K83" i="7" s="1"/>
  <c r="I116" i="7"/>
  <c r="K116" i="7" s="1"/>
  <c r="M39" i="7"/>
  <c r="N39" i="7" s="1"/>
  <c r="J94" i="7"/>
  <c r="L94" i="7" s="1"/>
  <c r="M28" i="7"/>
  <c r="N28" i="7" s="1"/>
  <c r="O105" i="7"/>
  <c r="Q105" i="7" s="1"/>
  <c r="I127" i="7"/>
  <c r="K127" i="7" s="1"/>
  <c r="G50" i="7"/>
  <c r="H50" i="7" s="1"/>
  <c r="J39" i="7"/>
  <c r="L39" i="7" s="1"/>
  <c r="G127" i="7"/>
  <c r="H127" i="7" s="1"/>
  <c r="I94" i="7"/>
  <c r="K94" i="7" s="1"/>
  <c r="P50" i="7"/>
  <c r="R50" i="7" s="1"/>
  <c r="P83" i="7"/>
  <c r="R83" i="7" s="1"/>
  <c r="P116" i="7"/>
  <c r="R116" i="7" s="1"/>
  <c r="M127" i="7"/>
  <c r="N127" i="7" s="1"/>
  <c r="M94" i="7"/>
  <c r="N94" i="7" s="1"/>
  <c r="P94" i="7"/>
  <c r="R94" i="7" s="1"/>
  <c r="M138" i="7"/>
  <c r="N138" i="7" s="1"/>
  <c r="P72" i="7"/>
  <c r="R72" i="7" s="1"/>
  <c r="P105" i="7"/>
  <c r="R105" i="7" s="1"/>
  <c r="M105" i="7"/>
  <c r="N105" i="7" s="1"/>
  <c r="M83" i="7"/>
  <c r="N83" i="7" s="1"/>
  <c r="M116" i="7"/>
  <c r="N116" i="7" s="1"/>
  <c r="M72" i="7"/>
  <c r="N72" i="7" s="1"/>
  <c r="P138" i="7"/>
  <c r="R138" i="7" s="1"/>
  <c r="P127" i="7"/>
  <c r="R127" i="7" s="1"/>
  <c r="Q137" i="6"/>
  <c r="L115" i="6"/>
  <c r="N38" i="6"/>
  <c r="K71" i="6"/>
  <c r="R93" i="6"/>
  <c r="K16" i="6"/>
  <c r="R38" i="6"/>
  <c r="N71" i="6"/>
  <c r="K104" i="6"/>
  <c r="R137" i="6"/>
  <c r="N16" i="6"/>
  <c r="K49" i="6"/>
  <c r="R71" i="6"/>
  <c r="N104" i="6"/>
  <c r="Q16" i="6"/>
  <c r="L49" i="6"/>
  <c r="Q104" i="6"/>
  <c r="R16" i="6"/>
  <c r="N49" i="6"/>
  <c r="K82" i="6"/>
  <c r="R104" i="6"/>
  <c r="N115" i="6"/>
  <c r="Q49" i="6"/>
  <c r="L82" i="6"/>
  <c r="K27" i="6"/>
  <c r="R49" i="6"/>
  <c r="N82" i="6"/>
  <c r="K115" i="6"/>
  <c r="K126" i="6"/>
  <c r="L27" i="6"/>
  <c r="Q82" i="6"/>
  <c r="L126" i="6"/>
  <c r="N27" i="6"/>
  <c r="K60" i="6"/>
  <c r="R82" i="6"/>
  <c r="N126" i="6"/>
  <c r="Q27" i="6"/>
  <c r="L60" i="6"/>
  <c r="Q115" i="6"/>
  <c r="Q126" i="6"/>
  <c r="R27" i="6"/>
  <c r="N60" i="6"/>
  <c r="K93" i="6"/>
  <c r="R115" i="6"/>
  <c r="R126" i="6"/>
  <c r="Q60" i="6"/>
  <c r="L93" i="6"/>
  <c r="K38" i="6"/>
  <c r="R60" i="6"/>
  <c r="N93" i="6"/>
  <c r="K137" i="6"/>
  <c r="M28" i="6"/>
  <c r="N28" i="6" s="1"/>
  <c r="J61" i="6"/>
  <c r="I28" i="6"/>
  <c r="K28" i="6" s="1"/>
  <c r="J28" i="6"/>
  <c r="M72" i="6"/>
  <c r="G28" i="6"/>
  <c r="H28" i="6" s="1"/>
  <c r="I61" i="6"/>
  <c r="O127" i="6"/>
  <c r="Q127" i="6" s="1"/>
  <c r="M50" i="6"/>
  <c r="N50" i="6" s="1"/>
  <c r="I39" i="6"/>
  <c r="O28" i="6"/>
  <c r="Q28" i="6" s="1"/>
  <c r="G50" i="6"/>
  <c r="H50" i="6" s="1"/>
  <c r="J39" i="6"/>
  <c r="O50" i="6"/>
  <c r="Q50" i="6" s="1"/>
  <c r="P39" i="6"/>
  <c r="R39" i="6" s="1"/>
  <c r="O94" i="6"/>
  <c r="O72" i="6"/>
  <c r="Q72" i="6" s="1"/>
  <c r="P61" i="6"/>
  <c r="R61" i="6" s="1"/>
  <c r="J83" i="6"/>
  <c r="L83" i="6" s="1"/>
  <c r="I83" i="6"/>
  <c r="G72" i="6"/>
  <c r="H72" i="6" s="1"/>
  <c r="P105" i="6"/>
  <c r="R105" i="6" s="1"/>
  <c r="P116" i="6"/>
  <c r="P83" i="6"/>
  <c r="I105" i="6"/>
  <c r="J105" i="6"/>
  <c r="L105" i="6" s="1"/>
  <c r="G94" i="6"/>
  <c r="H94" i="6" s="1"/>
  <c r="M94" i="6"/>
  <c r="N94" i="6" s="1"/>
  <c r="J127" i="6"/>
  <c r="M138" i="6"/>
  <c r="M116" i="6"/>
  <c r="O138" i="6"/>
  <c r="P138" i="6"/>
  <c r="R138" i="6" s="1"/>
  <c r="M39" i="6"/>
  <c r="M61" i="6"/>
  <c r="N61" i="6" s="1"/>
  <c r="M83" i="6"/>
  <c r="M105" i="6"/>
  <c r="M127" i="6"/>
  <c r="O39" i="6"/>
  <c r="O61" i="6"/>
  <c r="O83" i="6"/>
  <c r="O105" i="6"/>
  <c r="G138" i="6"/>
  <c r="H138" i="6" s="1"/>
  <c r="P127" i="6"/>
  <c r="R127" i="6" s="1"/>
  <c r="I72" i="6"/>
  <c r="I94" i="6"/>
  <c r="K94" i="6" s="1"/>
  <c r="I138" i="6"/>
  <c r="K138" i="6" s="1"/>
  <c r="J50" i="6"/>
  <c r="L50" i="6" s="1"/>
  <c r="J116" i="6"/>
  <c r="G39" i="6"/>
  <c r="H39" i="6" s="1"/>
  <c r="G61" i="6"/>
  <c r="H61" i="6" s="1"/>
  <c r="G83" i="6"/>
  <c r="H83" i="6" s="1"/>
  <c r="G105" i="6"/>
  <c r="H105" i="6" s="1"/>
  <c r="O116" i="6"/>
  <c r="G127" i="6"/>
  <c r="H127" i="6" s="1"/>
  <c r="G116" i="6"/>
  <c r="H116" i="6" s="1"/>
  <c r="P28" i="6"/>
  <c r="P50" i="6"/>
  <c r="P72" i="6"/>
  <c r="P94" i="6"/>
  <c r="I50" i="6"/>
  <c r="K50" i="6" s="1"/>
  <c r="I116" i="6"/>
  <c r="J94" i="6"/>
  <c r="L94" i="6" s="1"/>
  <c r="I127" i="6"/>
  <c r="K127" i="6" s="1"/>
  <c r="J72" i="6"/>
  <c r="J138" i="6"/>
  <c r="L138" i="6" s="1"/>
  <c r="G61" i="5"/>
  <c r="H61" i="5" s="1"/>
  <c r="G28" i="5"/>
  <c r="H28" i="5" s="1"/>
  <c r="I28" i="5"/>
  <c r="G50" i="5"/>
  <c r="H50" i="5" s="1"/>
  <c r="P28" i="5"/>
  <c r="O116" i="5"/>
  <c r="P127" i="5"/>
  <c r="J50" i="5"/>
  <c r="I61" i="5"/>
  <c r="M83" i="5"/>
  <c r="I39" i="5"/>
  <c r="G39" i="5"/>
  <c r="H39" i="5" s="1"/>
  <c r="I50" i="5"/>
  <c r="M72" i="5"/>
  <c r="O94" i="5"/>
  <c r="O105" i="5"/>
  <c r="P116" i="5"/>
  <c r="G138" i="5"/>
  <c r="H138" i="5" s="1"/>
  <c r="M61" i="5"/>
  <c r="O83" i="5"/>
  <c r="P94" i="5"/>
  <c r="P105" i="5"/>
  <c r="G127" i="5"/>
  <c r="H127" i="5" s="1"/>
  <c r="I138" i="5"/>
  <c r="M50" i="5"/>
  <c r="O72" i="5"/>
  <c r="P83" i="5"/>
  <c r="J94" i="5"/>
  <c r="G116" i="5"/>
  <c r="H116" i="5" s="1"/>
  <c r="I127" i="5"/>
  <c r="M39" i="5"/>
  <c r="O61" i="5"/>
  <c r="P72" i="5"/>
  <c r="G94" i="5"/>
  <c r="H94" i="5" s="1"/>
  <c r="G105" i="5"/>
  <c r="H105" i="5" s="1"/>
  <c r="I116" i="5"/>
  <c r="M138" i="5"/>
  <c r="M28" i="5"/>
  <c r="O50" i="5"/>
  <c r="P61" i="5"/>
  <c r="G83" i="5"/>
  <c r="H83" i="5" s="1"/>
  <c r="I94" i="5"/>
  <c r="I105" i="5"/>
  <c r="M127" i="5"/>
  <c r="O39" i="5"/>
  <c r="P50" i="5"/>
  <c r="G72" i="5"/>
  <c r="H72" i="5" s="1"/>
  <c r="I83" i="5"/>
  <c r="M116" i="5"/>
  <c r="O138" i="5"/>
  <c r="O28" i="5"/>
  <c r="P39" i="5"/>
  <c r="I72" i="5"/>
  <c r="M94" i="5"/>
  <c r="M105" i="5"/>
  <c r="O127" i="5"/>
  <c r="P138" i="5"/>
  <c r="J105" i="5"/>
  <c r="J138" i="5"/>
  <c r="J28" i="5"/>
  <c r="J83" i="5"/>
  <c r="J72" i="5"/>
  <c r="J127" i="5"/>
  <c r="J39" i="5"/>
  <c r="J61" i="5"/>
  <c r="J116" i="5"/>
  <c r="N39" i="6" l="1"/>
  <c r="L61" i="6"/>
  <c r="L72" i="6"/>
  <c r="L116" i="6"/>
  <c r="Q138" i="6"/>
  <c r="Q94" i="6"/>
  <c r="K116" i="6"/>
  <c r="N138" i="6"/>
  <c r="K72" i="6"/>
  <c r="L127" i="6"/>
  <c r="L39" i="6"/>
  <c r="R94" i="6"/>
  <c r="K39" i="6"/>
  <c r="N116" i="6"/>
  <c r="R50" i="6"/>
  <c r="Q105" i="6"/>
  <c r="K105" i="6"/>
  <c r="Q39" i="6"/>
  <c r="R116" i="6"/>
  <c r="K61" i="6"/>
  <c r="R28" i="6"/>
  <c r="R83" i="6"/>
  <c r="R72" i="6"/>
  <c r="Q83" i="6"/>
  <c r="Q116" i="6"/>
  <c r="N105" i="6"/>
  <c r="N72" i="6"/>
  <c r="Q61" i="6"/>
  <c r="N127" i="6"/>
  <c r="N83" i="6"/>
  <c r="K83" i="6"/>
  <c r="L28" i="6"/>
  <c r="G27" i="3"/>
  <c r="G38" i="3"/>
  <c r="G49" i="3"/>
  <c r="G60" i="3"/>
  <c r="G82" i="3"/>
  <c r="G93" i="3"/>
  <c r="G104" i="3"/>
  <c r="G115" i="3"/>
  <c r="G126" i="3"/>
  <c r="G137" i="3"/>
  <c r="G16" i="3"/>
  <c r="G71" i="3"/>
  <c r="G61" i="3" l="1"/>
  <c r="G83" i="3"/>
  <c r="G105" i="3"/>
  <c r="G127" i="3"/>
  <c r="G39" i="3"/>
  <c r="G72" i="3"/>
  <c r="G28" i="3"/>
  <c r="G116" i="3"/>
  <c r="G94" i="3"/>
  <c r="G50" i="3"/>
  <c r="G138" i="3"/>
  <c r="I27" i="3" l="1"/>
  <c r="K27" i="5" s="1"/>
  <c r="J27" i="3"/>
  <c r="L27" i="5" s="1"/>
  <c r="M27" i="3"/>
  <c r="N27" i="5" s="1"/>
  <c r="O27" i="3"/>
  <c r="Q27" i="5" s="1"/>
  <c r="P27" i="3"/>
  <c r="R27" i="5" s="1"/>
  <c r="P137" i="3" l="1"/>
  <c r="R137" i="5" s="1"/>
  <c r="O137" i="3"/>
  <c r="Q137" i="5" s="1"/>
  <c r="M137" i="3"/>
  <c r="N137" i="5" s="1"/>
  <c r="J137" i="3"/>
  <c r="L137" i="5" s="1"/>
  <c r="I137" i="3"/>
  <c r="K137" i="5" s="1"/>
  <c r="P126" i="3"/>
  <c r="R126" i="5" s="1"/>
  <c r="O126" i="3"/>
  <c r="Q126" i="5" s="1"/>
  <c r="M126" i="3"/>
  <c r="N126" i="5" s="1"/>
  <c r="J126" i="3"/>
  <c r="L126" i="5" s="1"/>
  <c r="I126" i="3"/>
  <c r="K126" i="5" s="1"/>
  <c r="P115" i="3"/>
  <c r="R115" i="5" s="1"/>
  <c r="O115" i="3"/>
  <c r="Q115" i="5" s="1"/>
  <c r="M115" i="3"/>
  <c r="N115" i="5" s="1"/>
  <c r="J115" i="3"/>
  <c r="L115" i="5" s="1"/>
  <c r="I115" i="3"/>
  <c r="K115" i="5" s="1"/>
  <c r="P104" i="3"/>
  <c r="R104" i="5" s="1"/>
  <c r="O104" i="3"/>
  <c r="Q104" i="5" s="1"/>
  <c r="M104" i="3"/>
  <c r="N104" i="5" s="1"/>
  <c r="J104" i="3"/>
  <c r="L104" i="5" s="1"/>
  <c r="I104" i="3"/>
  <c r="K104" i="5" s="1"/>
  <c r="P71" i="3"/>
  <c r="R71" i="5" s="1"/>
  <c r="O71" i="3"/>
  <c r="Q71" i="5" s="1"/>
  <c r="M71" i="3"/>
  <c r="N71" i="5" s="1"/>
  <c r="J71" i="3"/>
  <c r="L71" i="5" s="1"/>
  <c r="I71" i="3"/>
  <c r="K71" i="5" s="1"/>
  <c r="P82" i="3"/>
  <c r="R82" i="5" s="1"/>
  <c r="O82" i="3"/>
  <c r="Q82" i="5" s="1"/>
  <c r="M82" i="3"/>
  <c r="N82" i="5" s="1"/>
  <c r="J82" i="3"/>
  <c r="L82" i="5" s="1"/>
  <c r="I82" i="3"/>
  <c r="K82" i="5" s="1"/>
  <c r="P93" i="3"/>
  <c r="R93" i="5" s="1"/>
  <c r="O93" i="3"/>
  <c r="Q93" i="5" s="1"/>
  <c r="M93" i="3"/>
  <c r="N93" i="5" s="1"/>
  <c r="J93" i="3"/>
  <c r="L93" i="5" s="1"/>
  <c r="I93" i="3"/>
  <c r="K93" i="5" s="1"/>
  <c r="P60" i="3"/>
  <c r="R60" i="5" s="1"/>
  <c r="O60" i="3"/>
  <c r="Q60" i="5" s="1"/>
  <c r="M60" i="3"/>
  <c r="N60" i="5" s="1"/>
  <c r="J60" i="3"/>
  <c r="L60" i="5" s="1"/>
  <c r="I60" i="3"/>
  <c r="K60" i="5" s="1"/>
  <c r="P49" i="3"/>
  <c r="R49" i="5" s="1"/>
  <c r="O49" i="3"/>
  <c r="Q49" i="5" s="1"/>
  <c r="M49" i="3"/>
  <c r="N49" i="5" s="1"/>
  <c r="J49" i="3"/>
  <c r="L49" i="5" s="1"/>
  <c r="I49" i="3"/>
  <c r="K49" i="5" s="1"/>
  <c r="P38" i="3"/>
  <c r="R38" i="5" s="1"/>
  <c r="O38" i="3"/>
  <c r="Q38" i="5" s="1"/>
  <c r="M38" i="3"/>
  <c r="N38" i="5" s="1"/>
  <c r="J38" i="3"/>
  <c r="L38" i="5" s="1"/>
  <c r="I38" i="3"/>
  <c r="K38" i="5" s="1"/>
  <c r="I16" i="3"/>
  <c r="K16" i="5" s="1"/>
  <c r="N60" i="3" l="1"/>
  <c r="I28" i="3"/>
  <c r="K28" i="5" s="1"/>
  <c r="I39" i="3"/>
  <c r="K39" i="5" s="1"/>
  <c r="P16" i="3"/>
  <c r="R16" i="5" s="1"/>
  <c r="O16" i="3"/>
  <c r="Q16" i="5" s="1"/>
  <c r="M16" i="3"/>
  <c r="N16" i="5" s="1"/>
  <c r="J16" i="3"/>
  <c r="L16" i="5" s="1"/>
  <c r="M60" i="1"/>
  <c r="I16" i="1"/>
  <c r="K16" i="3" s="1"/>
  <c r="P28" i="3" l="1"/>
  <c r="R28" i="5" s="1"/>
  <c r="J50" i="3"/>
  <c r="L50" i="5" s="1"/>
  <c r="J61" i="3"/>
  <c r="L61" i="5" s="1"/>
  <c r="J39" i="3"/>
  <c r="L39" i="5" s="1"/>
  <c r="J28" i="3"/>
  <c r="L28" i="5" s="1"/>
  <c r="O28" i="3"/>
  <c r="Q28" i="5" s="1"/>
  <c r="P61" i="3"/>
  <c r="R61" i="5" s="1"/>
  <c r="P72" i="3"/>
  <c r="R72" i="5" s="1"/>
  <c r="P127" i="3"/>
  <c r="R127" i="5" s="1"/>
  <c r="P39" i="3"/>
  <c r="R39" i="5" s="1"/>
  <c r="I105" i="3"/>
  <c r="K105" i="5" s="1"/>
  <c r="I50" i="3"/>
  <c r="K50" i="5" s="1"/>
  <c r="I72" i="3"/>
  <c r="K72" i="5" s="1"/>
  <c r="I94" i="3"/>
  <c r="K94" i="5" s="1"/>
  <c r="I83" i="3"/>
  <c r="K83" i="5" s="1"/>
  <c r="I61" i="3"/>
  <c r="K61" i="5" s="1"/>
  <c r="J72" i="3"/>
  <c r="L72" i="5" s="1"/>
  <c r="J94" i="3"/>
  <c r="L94" i="5" s="1"/>
  <c r="J83" i="3"/>
  <c r="L83" i="5" s="1"/>
  <c r="M72" i="3"/>
  <c r="N72" i="5" s="1"/>
  <c r="P116" i="3"/>
  <c r="R116" i="5" s="1"/>
  <c r="O116" i="3"/>
  <c r="Q116" i="5" s="1"/>
  <c r="P105" i="3"/>
  <c r="R105" i="5" s="1"/>
  <c r="O105" i="3"/>
  <c r="Q105" i="5" s="1"/>
  <c r="O94" i="3"/>
  <c r="Q94" i="5" s="1"/>
  <c r="P83" i="3"/>
  <c r="R83" i="5" s="1"/>
  <c r="J105" i="3"/>
  <c r="L105" i="5" s="1"/>
  <c r="I138" i="3"/>
  <c r="K138" i="5" s="1"/>
  <c r="I127" i="3"/>
  <c r="K127" i="5" s="1"/>
  <c r="J127" i="3"/>
  <c r="L127" i="5" s="1"/>
  <c r="J138" i="3"/>
  <c r="L138" i="5" s="1"/>
  <c r="I116" i="3"/>
  <c r="K116" i="5" s="1"/>
  <c r="J116" i="3"/>
  <c r="L116" i="5" s="1"/>
  <c r="O138" i="3"/>
  <c r="Q138" i="5" s="1"/>
  <c r="O127" i="3"/>
  <c r="Q127" i="5" s="1"/>
  <c r="P138" i="3"/>
  <c r="R138" i="5" s="1"/>
  <c r="M83" i="3"/>
  <c r="N83" i="5" s="1"/>
  <c r="M116" i="3"/>
  <c r="N116" i="5" s="1"/>
  <c r="M138" i="3"/>
  <c r="N138" i="5" s="1"/>
  <c r="M39" i="3"/>
  <c r="N39" i="5" s="1"/>
  <c r="M61" i="3"/>
  <c r="N61" i="5" s="1"/>
  <c r="M105" i="3"/>
  <c r="N105" i="5" s="1"/>
  <c r="O39" i="3"/>
  <c r="Q39" i="5" s="1"/>
  <c r="O50" i="3"/>
  <c r="Q50" i="5" s="1"/>
  <c r="O61" i="3"/>
  <c r="Q61" i="5" s="1"/>
  <c r="O72" i="3"/>
  <c r="Q72" i="5" s="1"/>
  <c r="O83" i="3"/>
  <c r="Q83" i="5" s="1"/>
  <c r="M28" i="3"/>
  <c r="N28" i="5" s="1"/>
  <c r="M127" i="3"/>
  <c r="N127" i="5" s="1"/>
  <c r="P50" i="3"/>
  <c r="R50" i="5" s="1"/>
  <c r="P94" i="3"/>
  <c r="R94" i="5" s="1"/>
  <c r="M50" i="3"/>
  <c r="N50" i="5" s="1"/>
  <c r="M94" i="3"/>
  <c r="N94" i="5" s="1"/>
  <c r="M104" i="2"/>
  <c r="M115" i="2"/>
  <c r="M93" i="2"/>
  <c r="P137" i="1" l="1"/>
  <c r="O137" i="1"/>
  <c r="M137" i="1"/>
  <c r="J137" i="1"/>
  <c r="I137" i="1"/>
  <c r="G137" i="1"/>
  <c r="P126" i="1"/>
  <c r="O126" i="1"/>
  <c r="M126" i="1"/>
  <c r="J126" i="1"/>
  <c r="I126" i="1"/>
  <c r="G126" i="1"/>
  <c r="P115" i="1"/>
  <c r="O115" i="1"/>
  <c r="M115" i="1"/>
  <c r="J115" i="1"/>
  <c r="I115" i="1"/>
  <c r="G115" i="1"/>
  <c r="P104" i="1"/>
  <c r="O104" i="1"/>
  <c r="M104" i="1"/>
  <c r="J104" i="1"/>
  <c r="I104" i="1"/>
  <c r="G104" i="1"/>
  <c r="P93" i="1"/>
  <c r="O93" i="1"/>
  <c r="M93" i="1"/>
  <c r="J93" i="1"/>
  <c r="I93" i="1"/>
  <c r="G93" i="1"/>
  <c r="H93" i="3" s="1"/>
  <c r="P82" i="1"/>
  <c r="O82" i="1"/>
  <c r="M82" i="1"/>
  <c r="J82" i="1"/>
  <c r="L82" i="3" s="1"/>
  <c r="I82" i="1"/>
  <c r="K82" i="3" s="1"/>
  <c r="G82" i="1"/>
  <c r="H82" i="3" s="1"/>
  <c r="P71" i="1"/>
  <c r="O71" i="1"/>
  <c r="M71" i="1"/>
  <c r="J71" i="1"/>
  <c r="I71" i="1"/>
  <c r="G71" i="1"/>
  <c r="H71" i="3" s="1"/>
  <c r="P60" i="1"/>
  <c r="R60" i="3" s="1"/>
  <c r="O60" i="1"/>
  <c r="Q60" i="3" s="1"/>
  <c r="J60" i="1"/>
  <c r="L60" i="3" s="1"/>
  <c r="I60" i="1"/>
  <c r="K60" i="3" s="1"/>
  <c r="G60" i="1"/>
  <c r="H60" i="3" s="1"/>
  <c r="P49" i="1"/>
  <c r="R49" i="3" s="1"/>
  <c r="O49" i="1"/>
  <c r="Q49" i="3" s="1"/>
  <c r="M49" i="1"/>
  <c r="N49" i="3" s="1"/>
  <c r="J49" i="1"/>
  <c r="L49" i="3" s="1"/>
  <c r="I49" i="1"/>
  <c r="K49" i="3" s="1"/>
  <c r="G49" i="1"/>
  <c r="H49" i="3" s="1"/>
  <c r="P38" i="1"/>
  <c r="O38" i="1"/>
  <c r="Q38" i="3" s="1"/>
  <c r="M38" i="1"/>
  <c r="N38" i="3" s="1"/>
  <c r="J38" i="1"/>
  <c r="L38" i="3" s="1"/>
  <c r="I38" i="1"/>
  <c r="K38" i="3" s="1"/>
  <c r="G38" i="1"/>
  <c r="P27" i="1"/>
  <c r="O27" i="1"/>
  <c r="M27" i="1"/>
  <c r="J27" i="1"/>
  <c r="L27" i="3" s="1"/>
  <c r="I27" i="1"/>
  <c r="I28" i="1" s="1"/>
  <c r="G27" i="1"/>
  <c r="H27" i="3" s="1"/>
  <c r="G16" i="1"/>
  <c r="H16" i="3" s="1"/>
  <c r="P16" i="1"/>
  <c r="O16" i="1"/>
  <c r="M16" i="1"/>
  <c r="N16" i="3" s="1"/>
  <c r="J16" i="1"/>
  <c r="P137" i="2"/>
  <c r="O137" i="2"/>
  <c r="M137" i="2"/>
  <c r="J137" i="2"/>
  <c r="I137" i="2"/>
  <c r="G137" i="2"/>
  <c r="P126" i="2"/>
  <c r="O126" i="2"/>
  <c r="M126" i="2"/>
  <c r="J126" i="2"/>
  <c r="I126" i="2"/>
  <c r="G126" i="2"/>
  <c r="P115" i="2"/>
  <c r="O115" i="2"/>
  <c r="J115" i="2"/>
  <c r="I115" i="2"/>
  <c r="G115" i="2"/>
  <c r="P104" i="2"/>
  <c r="O104" i="2"/>
  <c r="J104" i="2"/>
  <c r="I104" i="2"/>
  <c r="G104" i="2"/>
  <c r="G93" i="2"/>
  <c r="P93" i="2"/>
  <c r="O93" i="2"/>
  <c r="J93" i="2"/>
  <c r="I93" i="2"/>
  <c r="G60" i="2"/>
  <c r="P82" i="2"/>
  <c r="O82" i="2"/>
  <c r="M82" i="2"/>
  <c r="J82" i="2"/>
  <c r="I82" i="2"/>
  <c r="G82" i="2"/>
  <c r="P71" i="2"/>
  <c r="O71" i="2"/>
  <c r="M71" i="2"/>
  <c r="J71" i="2"/>
  <c r="I71" i="2"/>
  <c r="G71" i="2"/>
  <c r="P60" i="2"/>
  <c r="O60" i="2"/>
  <c r="M60" i="2"/>
  <c r="J60" i="2"/>
  <c r="I60" i="2"/>
  <c r="P49" i="2"/>
  <c r="O49" i="2"/>
  <c r="M49" i="2"/>
  <c r="J49" i="2"/>
  <c r="I49" i="2"/>
  <c r="G49" i="2"/>
  <c r="P38" i="2"/>
  <c r="O38" i="2"/>
  <c r="M38" i="2"/>
  <c r="J38" i="2"/>
  <c r="I38" i="2"/>
  <c r="G38" i="2"/>
  <c r="P27" i="2"/>
  <c r="O27" i="2"/>
  <c r="M27" i="2"/>
  <c r="J27" i="2"/>
  <c r="I27" i="2"/>
  <c r="G27" i="2"/>
  <c r="K28" i="3" l="1"/>
  <c r="R137" i="1"/>
  <c r="R137" i="3"/>
  <c r="G28" i="2"/>
  <c r="N93" i="1"/>
  <c r="N93" i="3"/>
  <c r="R104" i="1"/>
  <c r="R104" i="3"/>
  <c r="K126" i="1"/>
  <c r="K126" i="3"/>
  <c r="N137" i="1"/>
  <c r="N137" i="3"/>
  <c r="Q93" i="1"/>
  <c r="Q93" i="3"/>
  <c r="G105" i="2"/>
  <c r="N126" i="1"/>
  <c r="N126" i="3"/>
  <c r="K49" i="1"/>
  <c r="L27" i="1"/>
  <c r="N71" i="1"/>
  <c r="N71" i="3"/>
  <c r="Q82" i="1"/>
  <c r="Q82" i="3"/>
  <c r="H104" i="1"/>
  <c r="H104" i="3"/>
  <c r="L115" i="1"/>
  <c r="L115" i="3"/>
  <c r="Q126" i="1"/>
  <c r="Q126" i="3"/>
  <c r="H115" i="1"/>
  <c r="H115" i="3"/>
  <c r="R16" i="1"/>
  <c r="R16" i="3"/>
  <c r="R93" i="1"/>
  <c r="R93" i="3"/>
  <c r="L49" i="1"/>
  <c r="N27" i="1"/>
  <c r="N27" i="3"/>
  <c r="R38" i="1"/>
  <c r="R38" i="3"/>
  <c r="Q71" i="1"/>
  <c r="Q71" i="3"/>
  <c r="R82" i="1"/>
  <c r="R82" i="3"/>
  <c r="K104" i="1"/>
  <c r="K104" i="3"/>
  <c r="N115" i="1"/>
  <c r="N115" i="3"/>
  <c r="R126" i="1"/>
  <c r="R126" i="3"/>
  <c r="Q16" i="3"/>
  <c r="L71" i="1"/>
  <c r="L71" i="3"/>
  <c r="P28" i="1"/>
  <c r="Q27" i="1"/>
  <c r="Q27" i="3"/>
  <c r="R71" i="1"/>
  <c r="R71" i="3"/>
  <c r="L104" i="1"/>
  <c r="L104" i="3"/>
  <c r="Q115" i="1"/>
  <c r="Q115" i="3"/>
  <c r="H137" i="1"/>
  <c r="H137" i="3"/>
  <c r="L126" i="1"/>
  <c r="L126" i="3"/>
  <c r="N82" i="1"/>
  <c r="N82" i="3"/>
  <c r="R27" i="1"/>
  <c r="R27" i="3"/>
  <c r="K93" i="1"/>
  <c r="K93" i="3"/>
  <c r="N104" i="1"/>
  <c r="N104" i="3"/>
  <c r="R115" i="1"/>
  <c r="R115" i="3"/>
  <c r="K137" i="1"/>
  <c r="K137" i="3"/>
  <c r="K27" i="1"/>
  <c r="K27" i="3"/>
  <c r="K71" i="1"/>
  <c r="K71" i="3"/>
  <c r="Q137" i="1"/>
  <c r="Q137" i="3"/>
  <c r="K115" i="1"/>
  <c r="K115" i="3"/>
  <c r="L16" i="1"/>
  <c r="L16" i="3"/>
  <c r="H38" i="1"/>
  <c r="H38" i="3"/>
  <c r="H82" i="1"/>
  <c r="L93" i="1"/>
  <c r="L93" i="3"/>
  <c r="Q104" i="1"/>
  <c r="Q104" i="3"/>
  <c r="H126" i="1"/>
  <c r="H126" i="3"/>
  <c r="L137" i="1"/>
  <c r="L137" i="3"/>
  <c r="I39" i="1"/>
  <c r="G28" i="1"/>
  <c r="J28" i="1"/>
  <c r="M28" i="1"/>
  <c r="J50" i="1"/>
  <c r="L50" i="3" s="1"/>
  <c r="O61" i="1"/>
  <c r="Q61" i="3" s="1"/>
  <c r="M61" i="1"/>
  <c r="N61" i="3" s="1"/>
  <c r="O28" i="1"/>
  <c r="J61" i="1"/>
  <c r="L61" i="3" s="1"/>
  <c r="I72" i="1"/>
  <c r="K72" i="3" s="1"/>
  <c r="I50" i="1"/>
  <c r="K50" i="3" s="1"/>
  <c r="G50" i="1"/>
  <c r="H50" i="3" s="1"/>
  <c r="G39" i="1"/>
  <c r="K38" i="1"/>
  <c r="Q38" i="1"/>
  <c r="M50" i="1"/>
  <c r="N38" i="1"/>
  <c r="M39" i="1"/>
  <c r="P39" i="1"/>
  <c r="O39" i="1"/>
  <c r="L38" i="1"/>
  <c r="J39" i="1"/>
  <c r="O105" i="1"/>
  <c r="Q105" i="3" s="1"/>
  <c r="I94" i="1"/>
  <c r="K94" i="3" s="1"/>
  <c r="G94" i="1"/>
  <c r="H94" i="3" s="1"/>
  <c r="I83" i="1"/>
  <c r="K83" i="3" s="1"/>
  <c r="P72" i="1"/>
  <c r="R72" i="3" s="1"/>
  <c r="O83" i="1"/>
  <c r="Q83" i="3" s="1"/>
  <c r="G72" i="1"/>
  <c r="H72" i="3" s="1"/>
  <c r="G83" i="1"/>
  <c r="H83" i="3" s="1"/>
  <c r="J83" i="1"/>
  <c r="L83" i="3" s="1"/>
  <c r="J72" i="1"/>
  <c r="L72" i="3" s="1"/>
  <c r="J105" i="1"/>
  <c r="L105" i="3" s="1"/>
  <c r="G105" i="1"/>
  <c r="P61" i="1"/>
  <c r="R61" i="3" s="1"/>
  <c r="J94" i="1"/>
  <c r="L94" i="3" s="1"/>
  <c r="G61" i="1"/>
  <c r="H61" i="3" s="1"/>
  <c r="M105" i="1"/>
  <c r="N105" i="3" s="1"/>
  <c r="O72" i="1"/>
  <c r="Q72" i="3" s="1"/>
  <c r="N49" i="1"/>
  <c r="I116" i="1"/>
  <c r="K116" i="3" s="1"/>
  <c r="I105" i="1"/>
  <c r="K105" i="3" s="1"/>
  <c r="P83" i="1"/>
  <c r="R83" i="3" s="1"/>
  <c r="M72" i="1"/>
  <c r="N72" i="3" s="1"/>
  <c r="I61" i="1"/>
  <c r="K61" i="3" s="1"/>
  <c r="P94" i="1"/>
  <c r="R94" i="3" s="1"/>
  <c r="M83" i="1"/>
  <c r="N83" i="3" s="1"/>
  <c r="P50" i="1"/>
  <c r="O94" i="1"/>
  <c r="O50" i="1"/>
  <c r="Q50" i="3" s="1"/>
  <c r="P105" i="1"/>
  <c r="R105" i="3" s="1"/>
  <c r="M94" i="1"/>
  <c r="N94" i="3" s="1"/>
  <c r="Q49" i="1"/>
  <c r="G50" i="2"/>
  <c r="H49" i="1"/>
  <c r="R49" i="1"/>
  <c r="I61" i="2"/>
  <c r="J72" i="2"/>
  <c r="K60" i="1"/>
  <c r="J61" i="2"/>
  <c r="M72" i="2"/>
  <c r="L60" i="1"/>
  <c r="M127" i="2"/>
  <c r="Q60" i="1"/>
  <c r="G138" i="2"/>
  <c r="R60" i="1"/>
  <c r="I138" i="2"/>
  <c r="H60" i="1"/>
  <c r="M138" i="2"/>
  <c r="G127" i="1"/>
  <c r="H127" i="3" s="1"/>
  <c r="H93" i="1"/>
  <c r="G116" i="1"/>
  <c r="H116" i="3" s="1"/>
  <c r="J127" i="1"/>
  <c r="L127" i="3" s="1"/>
  <c r="I138" i="1"/>
  <c r="K138" i="3" s="1"/>
  <c r="K82" i="1"/>
  <c r="P127" i="1"/>
  <c r="R127" i="3" s="1"/>
  <c r="J138" i="1"/>
  <c r="L82" i="1"/>
  <c r="I127" i="1"/>
  <c r="K127" i="3" s="1"/>
  <c r="J116" i="1"/>
  <c r="L116" i="3" s="1"/>
  <c r="H71" i="1"/>
  <c r="O138" i="1"/>
  <c r="Q138" i="3" s="1"/>
  <c r="N60" i="1"/>
  <c r="M138" i="1"/>
  <c r="N138" i="3" s="1"/>
  <c r="P116" i="1"/>
  <c r="R116" i="3" s="1"/>
  <c r="P138" i="1"/>
  <c r="R138" i="3" s="1"/>
  <c r="G138" i="1"/>
  <c r="H138" i="3" s="1"/>
  <c r="M127" i="1"/>
  <c r="N127" i="3" s="1"/>
  <c r="H27" i="1"/>
  <c r="M116" i="1"/>
  <c r="O127" i="1"/>
  <c r="Q127" i="3" s="1"/>
  <c r="O116" i="1"/>
  <c r="P16" i="2"/>
  <c r="P50" i="2" s="1"/>
  <c r="O16" i="2"/>
  <c r="M16" i="2"/>
  <c r="J16" i="2"/>
  <c r="I16" i="2"/>
  <c r="I39" i="2" s="1"/>
  <c r="G16" i="2"/>
  <c r="G94" i="2" s="1"/>
  <c r="Q39" i="3" l="1"/>
  <c r="Q16" i="1"/>
  <c r="G61" i="2"/>
  <c r="M61" i="2"/>
  <c r="P83" i="2"/>
  <c r="O83" i="2"/>
  <c r="P72" i="2"/>
  <c r="H39" i="3"/>
  <c r="J28" i="2"/>
  <c r="O116" i="2"/>
  <c r="P94" i="2"/>
  <c r="R39" i="1"/>
  <c r="R39" i="3"/>
  <c r="Q116" i="1"/>
  <c r="Q116" i="3"/>
  <c r="M83" i="2"/>
  <c r="I116" i="2"/>
  <c r="O127" i="2"/>
  <c r="H105" i="1"/>
  <c r="H105" i="3"/>
  <c r="N39" i="1"/>
  <c r="N39" i="3"/>
  <c r="L28" i="3"/>
  <c r="J39" i="2"/>
  <c r="H50" i="1"/>
  <c r="O94" i="2"/>
  <c r="I72" i="2"/>
  <c r="M105" i="2"/>
  <c r="G116" i="2"/>
  <c r="P138" i="2"/>
  <c r="O138" i="2"/>
  <c r="O50" i="2"/>
  <c r="Q94" i="3"/>
  <c r="H28" i="1"/>
  <c r="H28" i="3"/>
  <c r="O28" i="2"/>
  <c r="R28" i="3"/>
  <c r="J138" i="2"/>
  <c r="M28" i="2"/>
  <c r="I50" i="2"/>
  <c r="P39" i="2"/>
  <c r="N28" i="3"/>
  <c r="H16" i="1"/>
  <c r="J116" i="2"/>
  <c r="I83" i="2"/>
  <c r="J105" i="2"/>
  <c r="I127" i="2"/>
  <c r="G127" i="2"/>
  <c r="P127" i="2"/>
  <c r="I94" i="2"/>
  <c r="R50" i="1"/>
  <c r="R50" i="3"/>
  <c r="N50" i="1"/>
  <c r="N50" i="3"/>
  <c r="N16" i="1"/>
  <c r="K39" i="1"/>
  <c r="K39" i="3"/>
  <c r="M39" i="2"/>
  <c r="G39" i="2"/>
  <c r="M116" i="2"/>
  <c r="L138" i="1"/>
  <c r="L138" i="3"/>
  <c r="O61" i="2"/>
  <c r="N116" i="3"/>
  <c r="K16" i="1"/>
  <c r="O105" i="2"/>
  <c r="G72" i="2"/>
  <c r="G83" i="2"/>
  <c r="P105" i="2"/>
  <c r="P116" i="2"/>
  <c r="O72" i="2"/>
  <c r="Q28" i="1"/>
  <c r="Q28" i="3"/>
  <c r="P28" i="2"/>
  <c r="I28" i="2"/>
  <c r="J83" i="2"/>
  <c r="I105" i="2"/>
  <c r="P61" i="2"/>
  <c r="M94" i="2"/>
  <c r="J94" i="2"/>
  <c r="J50" i="2"/>
  <c r="J127" i="2"/>
  <c r="L39" i="1"/>
  <c r="L39" i="3"/>
  <c r="M50" i="2"/>
  <c r="O39" i="2"/>
  <c r="Q61" i="1"/>
  <c r="L61" i="1"/>
  <c r="N61" i="1"/>
  <c r="H94" i="1"/>
  <c r="L72" i="1"/>
  <c r="R61" i="1"/>
  <c r="L94" i="1"/>
  <c r="H61" i="1"/>
  <c r="R83" i="1"/>
  <c r="N72" i="1"/>
  <c r="K61" i="1"/>
  <c r="N138" i="1"/>
  <c r="K94" i="1"/>
  <c r="R94" i="1"/>
  <c r="R72" i="1"/>
  <c r="K138" i="1"/>
  <c r="K116" i="1"/>
  <c r="Q127" i="1"/>
  <c r="N83" i="1"/>
  <c r="N105" i="1"/>
  <c r="K105" i="1"/>
  <c r="N94" i="1"/>
  <c r="N127" i="1"/>
  <c r="H116" i="1"/>
  <c r="R138" i="1"/>
  <c r="Q138" i="1"/>
  <c r="Q50" i="1"/>
  <c r="L116" i="1"/>
  <c r="K127" i="1"/>
  <c r="H127" i="1"/>
  <c r="R127" i="1"/>
  <c r="H138" i="1"/>
  <c r="R105" i="1"/>
  <c r="R116" i="1"/>
  <c r="Q72" i="1"/>
  <c r="Q94" i="1" l="1"/>
  <c r="K28" i="1"/>
  <c r="K50" i="1"/>
  <c r="L105" i="1"/>
  <c r="L127" i="1"/>
  <c r="K83" i="1"/>
  <c r="L50" i="1"/>
  <c r="H83" i="1"/>
  <c r="Q83" i="1"/>
  <c r="L83" i="1"/>
  <c r="K72" i="1"/>
  <c r="Q105" i="1"/>
  <c r="R28" i="1"/>
  <c r="H72" i="1"/>
  <c r="N116" i="1"/>
  <c r="N28" i="1"/>
  <c r="L28" i="1"/>
  <c r="H39" i="1"/>
  <c r="Q39" i="1"/>
</calcChain>
</file>

<file path=xl/sharedStrings.xml><?xml version="1.0" encoding="utf-8"?>
<sst xmlns="http://schemas.openxmlformats.org/spreadsheetml/2006/main" count="1912" uniqueCount="93">
  <si>
    <t>Betriebe, geöffnete Beherbergungsbetriebe, Betten,
angebotene Betten, Ankünfte und Übernachtungen
- Reisegebiete - Monat</t>
  </si>
  <si>
    <t>Monatserhebung im Tourismus</t>
  </si>
  <si>
    <t>Monate
Reisegebiete</t>
  </si>
  <si>
    <t>Betriebe</t>
  </si>
  <si>
    <t>Geöffnete Beherbergungsbetriebe</t>
  </si>
  <si>
    <t>Bettenbestand</t>
  </si>
  <si>
    <t>Angebotene Betten</t>
  </si>
  <si>
    <t>Ankünfte</t>
  </si>
  <si>
    <t>Übernachtungen</t>
  </si>
  <si>
    <t>Durchschnittliche  Aufenthaltsdauer</t>
  </si>
  <si>
    <t>Wohnsitz der Gäste</t>
  </si>
  <si>
    <t>Wohnsitz im Inland</t>
  </si>
  <si>
    <t>Wohnsitz im Ausland</t>
  </si>
  <si>
    <t>Anzahl</t>
  </si>
  <si>
    <t>Veränderung zum Vorjahr (%)</t>
  </si>
  <si>
    <t>2020</t>
  </si>
  <si>
    <t>Januar</t>
  </si>
  <si>
    <t>201</t>
  </si>
  <si>
    <t xml:space="preserve">  Eifel und Region Aachen</t>
  </si>
  <si>
    <t>202</t>
  </si>
  <si>
    <t xml:space="preserve">  Niederrhein</t>
  </si>
  <si>
    <t>203</t>
  </si>
  <si>
    <t xml:space="preserve">  Münsterland</t>
  </si>
  <si>
    <t>204</t>
  </si>
  <si>
    <t xml:space="preserve">  Teutoburger Wald</t>
  </si>
  <si>
    <t>205</t>
  </si>
  <si>
    <t xml:space="preserve">  Sauerland</t>
  </si>
  <si>
    <t>206</t>
  </si>
  <si>
    <t xml:space="preserve">  Siegerland-Wittgenstein</t>
  </si>
  <si>
    <t>207</t>
  </si>
  <si>
    <t xml:space="preserve">  Bergisches Land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</si>
  <si>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</si>
  <si>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</si>
  <si>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</si>
  <si>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</si>
  <si>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</si>
  <si>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</si>
  <si>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</si>
  <si>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</si>
  <si>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</si>
  <si>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</si>
  <si>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</si>
  <si>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______________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</si>
  <si>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</si>
  <si>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</si>
  <si>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</si>
  <si>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</si>
  <si>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</si>
  <si>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</si>
  <si>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zu "Betriebe", "geöffnete Beherbergungsbetriebe",</t>
  </si>
  <si>
    <t>"Bettenbestand" und "angebotene Betten": Stichtag Monatsende</t>
  </si>
  <si>
    <t>zu den Reisegebieten:</t>
  </si>
  <si>
    <t>201: Städteregion Aachen, sowie Kreise Düren und Euskirchen</t>
  </si>
  <si>
    <t>202: Städte Duisburg, Krefeld u. Mönchengladbach sowie</t>
  </si>
  <si>
    <t>Kreise Kleve, Rhein-Kreis Neuss, Viersen, Wesel und</t>
  </si>
  <si>
    <t xml:space="preserve">Heinsberg </t>
  </si>
  <si>
    <t>203: Stadt Münster sowie Kreise Borken, Coesfeld, Steinfurt</t>
  </si>
  <si>
    <t xml:space="preserve">und Warendorf </t>
  </si>
  <si>
    <t>204: Stadt Bielefeld sowie Kreise Gütersloh, Herford,</t>
  </si>
  <si>
    <t xml:space="preserve">Höxter, Lippe, Minden-Lübbecke und Paderborn </t>
  </si>
  <si>
    <t>205: Hochsauerlandkreis, Märkischer Kreis sowie Kreise Olpe</t>
  </si>
  <si>
    <t>und Soest</t>
  </si>
  <si>
    <t>206: Kreis Siegen-Wittgenstein</t>
  </si>
  <si>
    <t>207: Stadt Leverkusen, Oberberg. und Rhein-Bergischer Kreis</t>
  </si>
  <si>
    <t>208: Städte Remscheid, Solingen und Wuppertal</t>
  </si>
  <si>
    <t>209: Stadt Bonn und Rhein-Sieg-Kreis</t>
  </si>
  <si>
    <t>210: Stadt Köln und Rhein-Erft-Kreis</t>
  </si>
  <si>
    <t>211: Stadt Düsseldorf und Kreis Mettmann</t>
  </si>
  <si>
    <t>212: Städte Essen, Mülheim a.d. Ruhr, Oberhausen, Bottrop,</t>
  </si>
  <si>
    <t>Gelsenkirchen, Bochum, Dortmund, Hagen, Hamm und Herne</t>
  </si>
  <si>
    <t>sowie Kreise Recklinghausen, Ennepe-Ruhr und Unna</t>
  </si>
  <si>
    <t>© IT.NRW, Düsseldorf, 2020. Dieses Werk ist lizenziert unter der Datenlizenz Deutschland - Namensnennung - Version 2.0. | Stand: 19.11.2020 / 08:10:15</t>
  </si>
  <si>
    <t>2019</t>
  </si>
  <si>
    <t>© IT.NRW, Düsseldorf, 2020. Dieses Werk ist lizenziert unter der Datenlizenz Deutschland - Namensnennung - Version 2.0. | Stand: 19.11.2020 / 08:06:07</t>
  </si>
  <si>
    <t>Jan.-Feb.</t>
  </si>
  <si>
    <t>ländliche Regionen</t>
  </si>
  <si>
    <t>Jan.-Mrz.</t>
  </si>
  <si>
    <t>Jan.-Apr.</t>
  </si>
  <si>
    <t>Jan.-Mai</t>
  </si>
  <si>
    <t>Jan.-Jun.</t>
  </si>
  <si>
    <t>Jan.-Jul.</t>
  </si>
  <si>
    <t>Jan.-Aug.</t>
  </si>
  <si>
    <t>Jan.-Sep.</t>
  </si>
  <si>
    <t>Jan.-Okt.</t>
  </si>
  <si>
    <t>Jan.-Nov.</t>
  </si>
  <si>
    <t>Jan.-Dez.</t>
  </si>
  <si>
    <t>2021</t>
  </si>
  <si>
    <t>2022</t>
  </si>
  <si>
    <t>© IT.NRW, Düsseldorf, 2021. Dieses Werk ist lizenziert unter der Datenlizenz Deutschland - Namensnennung - Version 2.0. | Stand: 19.11.2021 / 08:10:15</t>
  </si>
  <si>
    <t>alle Monatsdaten neu übertragen (Revidierungen)</t>
  </si>
  <si>
    <t>2023</t>
  </si>
  <si>
    <t>2024</t>
  </si>
  <si>
    <t>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</si>
</sst>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</font>
    <font>
      <b/>
      <sz val="10"/>
      <name val="Arial"/>
    </font>
  </fonts>
  <fills count="7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45">
    <xf numFmtId="0" fontId="0" fillId="0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</cellStyleXfs>
  <cellXfs count="138">
    <xf numFmtId="0" fontId="0" fillId="0" borderId="0" xfId="0"/>
    <xf numFmtId="0" fontId="4" fillId="0" borderId="0" xfId="0" applyFont="1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6" fillId="0" borderId="0" xfId="0" applyFont="1"/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/>
    </xf>
    <xf numFmtId="49" fontId="6" fillId="0" borderId="1" xfId="0" applyNumberFormat="1" applyFont="1" applyBorder="1" applyAlignment="1">
      <alignment horizontal="left"/>
    </xf>
    <xf numFmtId="0" fontId="6" fillId="0" borderId="0" xfId="0" applyFont="1" applyAlignment="1">
      <alignment horizontal="right"/>
    </xf>
    <xf numFmtId="49" fontId="8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3" fontId="0" fillId="0" borderId="0" xfId="0" applyNumberFormat="1"/>
    <xf numFmtId="3" fontId="7" fillId="0" borderId="0" xfId="0" applyNumberFormat="1" applyFont="1" applyAlignment="1">
      <alignment horizontal="left"/>
    </xf>
    <xf numFmtId="3" fontId="7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3" fontId="9" fillId="0" borderId="0" xfId="0" applyNumberFormat="1" applyFont="1"/>
    <xf numFmtId="0" fontId="1" fillId="0" borderId="0" xfId="0" applyFont="1"/>
    <xf numFmtId="3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49" fontId="2" fillId="3" borderId="0" xfId="0" applyNumberFormat="1" applyFont="1" applyFill="1" applyAlignment="1">
      <alignment horizontal="left"/>
    </xf>
    <xf numFmtId="49" fontId="2" fillId="4" borderId="0" xfId="0" applyNumberFormat="1" applyFont="1" applyFill="1" applyAlignment="1">
      <alignment horizontal="left"/>
    </xf>
    <xf numFmtId="3" fontId="2" fillId="4" borderId="0" xfId="0" applyNumberFormat="1" applyFont="1" applyFill="1" applyAlignment="1">
      <alignment horizontal="right"/>
    </xf>
    <xf numFmtId="3" fontId="2" fillId="3" borderId="0" xfId="0" applyNumberFormat="1" applyFont="1" applyFill="1" applyAlignment="1">
      <alignment horizontal="right"/>
    </xf>
    <xf numFmtId="164" fontId="2" fillId="4" borderId="0" xfId="0" applyNumberFormat="1" applyFont="1" applyFill="1" applyAlignment="1">
      <alignment horizontal="right"/>
    </xf>
    <xf numFmtId="49" fontId="2" fillId="5" borderId="0" xfId="0" applyNumberFormat="1" applyFont="1" applyFill="1" applyAlignment="1">
      <alignment horizontal="left"/>
    </xf>
    <xf numFmtId="3" fontId="2" fillId="5" borderId="0" xfId="0" applyNumberFormat="1" applyFont="1" applyFill="1" applyAlignment="1">
      <alignment horizontal="right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2" fillId="5" borderId="0" xfId="0" applyNumberFormat="1" applyFont="1" applyFill="1" applyAlignment="1">
      <alignment horizontal="right"/>
    </xf>
    <xf numFmtId="164" fontId="4" fillId="0" borderId="0" xfId="0" applyNumberFormat="1" applyFont="1"/>
    <xf numFmtId="164" fontId="1" fillId="2" borderId="8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49" fontId="11" fillId="0" borderId="0" xfId="0" applyNumberFormat="1" applyFont="1" applyAlignment="1">
      <alignment horizontal="left"/>
    </xf>
    <xf numFmtId="49" fontId="11" fillId="0" borderId="1" xfId="0" applyNumberFormat="1" applyFont="1" applyBorder="1" applyAlignment="1">
      <alignment horizontal="left"/>
    </xf>
    <xf numFmtId="0" fontId="11" fillId="0" borderId="0" xfId="0" applyFont="1"/>
    <xf numFmtId="0" fontId="11" fillId="6" borderId="0" xfId="0" applyFont="1" applyFill="1"/>
    <xf numFmtId="49" fontId="11" fillId="2" borderId="0" xfId="59" applyNumberFormat="1" applyFont="1" applyAlignment="1">
      <alignment horizontal="left"/>
    </xf>
    <xf numFmtId="0" fontId="11" fillId="2" borderId="0" xfId="59" applyFont="1" applyAlignment="1">
      <alignment horizontal="right"/>
    </xf>
    <xf numFmtId="49" fontId="11" fillId="2" borderId="1" xfId="59" applyNumberFormat="1" applyFont="1" applyBorder="1" applyAlignment="1">
      <alignment horizontal="left"/>
    </xf>
    <xf numFmtId="49" fontId="11" fillId="2" borderId="0" xfId="60" applyNumberFormat="1" applyFont="1" applyAlignment="1">
      <alignment horizontal="left"/>
    </xf>
    <xf numFmtId="0" fontId="11" fillId="2" borderId="0" xfId="60" applyFont="1" applyAlignment="1">
      <alignment horizontal="right"/>
    </xf>
    <xf numFmtId="49" fontId="11" fillId="2" borderId="1" xfId="60" applyNumberFormat="1" applyFont="1" applyBorder="1" applyAlignment="1">
      <alignment horizontal="left"/>
    </xf>
    <xf numFmtId="49" fontId="11" fillId="2" borderId="0" xfId="61" applyNumberFormat="1" applyFont="1" applyAlignment="1">
      <alignment horizontal="left"/>
    </xf>
    <xf numFmtId="0" fontId="11" fillId="2" borderId="0" xfId="61" applyFont="1" applyAlignment="1">
      <alignment horizontal="right"/>
    </xf>
    <xf numFmtId="49" fontId="11" fillId="2" borderId="1" xfId="61" applyNumberFormat="1" applyFont="1" applyBorder="1" applyAlignment="1">
      <alignment horizontal="left"/>
    </xf>
    <xf numFmtId="49" fontId="11" fillId="2" borderId="0" xfId="62" applyNumberFormat="1" applyFont="1" applyAlignment="1">
      <alignment horizontal="left"/>
    </xf>
    <xf numFmtId="0" fontId="11" fillId="2" borderId="0" xfId="62" applyFont="1" applyAlignment="1">
      <alignment horizontal="right"/>
    </xf>
    <xf numFmtId="49" fontId="11" fillId="2" borderId="1" xfId="62" applyNumberFormat="1" applyFont="1" applyBorder="1" applyAlignment="1">
      <alignment horizontal="left"/>
    </xf>
    <xf numFmtId="49" fontId="11" fillId="2" borderId="0" xfId="63" applyNumberFormat="1" applyFont="1" applyAlignment="1">
      <alignment horizontal="left"/>
    </xf>
    <xf numFmtId="0" fontId="11" fillId="2" borderId="0" xfId="63" applyFont="1" applyAlignment="1">
      <alignment horizontal="right"/>
    </xf>
    <xf numFmtId="49" fontId="11" fillId="2" borderId="1" xfId="63" applyNumberFormat="1" applyFont="1" applyBorder="1" applyAlignment="1">
      <alignment horizontal="left"/>
    </xf>
    <xf numFmtId="49" fontId="11" fillId="2" borderId="0" xfId="64" applyNumberFormat="1" applyFont="1" applyAlignment="1">
      <alignment horizontal="left"/>
    </xf>
    <xf numFmtId="0" fontId="11" fillId="2" borderId="0" xfId="64" applyFont="1" applyAlignment="1">
      <alignment horizontal="right"/>
    </xf>
    <xf numFmtId="49" fontId="11" fillId="2" borderId="1" xfId="64" applyNumberFormat="1" applyFont="1" applyBorder="1" applyAlignment="1">
      <alignment horizontal="left"/>
    </xf>
    <xf numFmtId="49" fontId="11" fillId="2" borderId="0" xfId="65" applyNumberFormat="1" applyFont="1" applyAlignment="1">
      <alignment horizontal="left"/>
    </xf>
    <xf numFmtId="0" fontId="11" fillId="2" borderId="0" xfId="65" applyFont="1" applyAlignment="1">
      <alignment horizontal="right"/>
    </xf>
    <xf numFmtId="49" fontId="11" fillId="2" borderId="1" xfId="65" applyNumberFormat="1" applyFont="1" applyBorder="1" applyAlignment="1">
      <alignment horizontal="left"/>
    </xf>
    <xf numFmtId="49" fontId="11" fillId="2" borderId="0" xfId="66" applyNumberFormat="1" applyFont="1" applyAlignment="1">
      <alignment horizontal="left"/>
    </xf>
    <xf numFmtId="0" fontId="11" fillId="2" borderId="0" xfId="66" applyFont="1" applyAlignment="1">
      <alignment horizontal="right"/>
    </xf>
    <xf numFmtId="49" fontId="11" fillId="2" borderId="1" xfId="66" applyNumberFormat="1" applyFont="1" applyBorder="1" applyAlignment="1">
      <alignment horizontal="left"/>
    </xf>
    <xf numFmtId="49" fontId="11" fillId="2" borderId="0" xfId="67" applyNumberFormat="1" applyFont="1" applyAlignment="1">
      <alignment horizontal="left"/>
    </xf>
    <xf numFmtId="0" fontId="11" fillId="2" borderId="0" xfId="67" applyFont="1" applyAlignment="1">
      <alignment horizontal="right"/>
    </xf>
    <xf numFmtId="49" fontId="11" fillId="2" borderId="1" xfId="67" applyNumberFormat="1" applyFont="1" applyBorder="1" applyAlignment="1">
      <alignment horizontal="left"/>
    </xf>
    <xf numFmtId="49" fontId="11" fillId="2" borderId="0" xfId="68" applyNumberFormat="1" applyFont="1" applyAlignment="1">
      <alignment horizontal="left"/>
    </xf>
    <xf numFmtId="0" fontId="11" fillId="2" borderId="0" xfId="68" applyFont="1" applyAlignment="1">
      <alignment horizontal="right"/>
    </xf>
    <xf numFmtId="49" fontId="11" fillId="2" borderId="1" xfId="68" applyNumberFormat="1" applyFont="1" applyBorder="1" applyAlignment="1">
      <alignment horizontal="left"/>
    </xf>
    <xf numFmtId="49" fontId="11" fillId="2" borderId="0" xfId="69" applyNumberFormat="1" applyFont="1" applyAlignment="1">
      <alignment horizontal="left"/>
    </xf>
    <xf numFmtId="0" fontId="11" fillId="2" borderId="0" xfId="69" applyFont="1" applyAlignment="1">
      <alignment horizontal="right"/>
    </xf>
    <xf numFmtId="49" fontId="11" fillId="2" borderId="1" xfId="69" applyNumberFormat="1" applyFont="1" applyBorder="1" applyAlignment="1">
      <alignment horizontal="left"/>
    </xf>
    <xf numFmtId="49" fontId="11" fillId="2" borderId="0" xfId="70" applyNumberFormat="1" applyFont="1" applyAlignment="1">
      <alignment horizontal="left"/>
    </xf>
    <xf numFmtId="0" fontId="11" fillId="2" borderId="0" xfId="70" applyFont="1" applyAlignment="1">
      <alignment horizontal="right"/>
    </xf>
    <xf numFmtId="49" fontId="11" fillId="2" borderId="1" xfId="70" applyNumberFormat="1" applyFont="1" applyBorder="1" applyAlignment="1">
      <alignment horizontal="left"/>
    </xf>
    <xf numFmtId="49" fontId="11" fillId="2" borderId="0" xfId="100" applyNumberFormat="1" applyFont="1" applyAlignment="1">
      <alignment horizontal="left"/>
    </xf>
    <xf numFmtId="0" fontId="11" fillId="2" borderId="0" xfId="100" applyFont="1" applyAlignment="1">
      <alignment horizontal="right"/>
    </xf>
    <xf numFmtId="49" fontId="11" fillId="2" borderId="1" xfId="100" applyNumberFormat="1" applyFont="1" applyBorder="1" applyAlignment="1">
      <alignment horizontal="left"/>
    </xf>
    <xf numFmtId="49" fontId="11" fillId="2" borderId="0" xfId="112" applyNumberFormat="1" applyFont="1" applyAlignment="1">
      <alignment horizontal="left"/>
    </xf>
    <xf numFmtId="49" fontId="11" fillId="2" borderId="1" xfId="112" applyNumberFormat="1" applyFont="1" applyBorder="1" applyAlignment="1">
      <alignment horizontal="left"/>
    </xf>
    <xf numFmtId="49" fontId="11" fillId="2" borderId="0" xfId="133" applyNumberFormat="1" applyFont="1" applyAlignment="1">
      <alignment horizontal="left"/>
    </xf>
    <xf numFmtId="49" fontId="11" fillId="2" borderId="1" xfId="133" applyNumberFormat="1" applyFont="1" applyBorder="1" applyAlignment="1">
      <alignment horizontal="left"/>
    </xf>
    <xf numFmtId="0" fontId="11" fillId="2" borderId="0" xfId="134" applyFont="1" applyAlignment="1">
      <alignment horizontal="right"/>
    </xf>
    <xf numFmtId="0" fontId="11" fillId="2" borderId="0" xfId="135" applyFont="1" applyAlignment="1">
      <alignment horizontal="right"/>
    </xf>
    <xf numFmtId="0" fontId="11" fillId="2" borderId="0" xfId="136" applyFont="1" applyAlignment="1">
      <alignment horizontal="right"/>
    </xf>
    <xf numFmtId="0" fontId="11" fillId="2" borderId="0" xfId="137" applyFont="1" applyAlignment="1">
      <alignment horizontal="right"/>
    </xf>
    <xf numFmtId="0" fontId="11" fillId="2" borderId="0" xfId="138" applyFont="1" applyAlignment="1">
      <alignment horizontal="right"/>
    </xf>
    <xf numFmtId="0" fontId="11" fillId="2" borderId="0" xfId="139" applyFont="1" applyAlignment="1">
      <alignment horizontal="right"/>
    </xf>
    <xf numFmtId="0" fontId="11" fillId="2" borderId="0" xfId="140" applyFont="1" applyAlignment="1">
      <alignment horizontal="right"/>
    </xf>
    <xf numFmtId="0" fontId="11" fillId="2" borderId="0" xfId="141" applyFont="1" applyAlignment="1">
      <alignment horizontal="right"/>
    </xf>
    <xf numFmtId="0" fontId="11" fillId="2" borderId="0" xfId="142" applyFont="1" applyAlignment="1">
      <alignment horizontal="right"/>
    </xf>
    <xf numFmtId="0" fontId="11" fillId="2" borderId="0" xfId="143" applyFont="1" applyAlignment="1">
      <alignment horizontal="right"/>
    </xf>
    <xf numFmtId="0" fontId="11" fillId="2" borderId="0" xfId="144" applyFont="1" applyAlignment="1">
      <alignment horizontal="right"/>
    </xf>
    <xf numFmtId="0" fontId="1" fillId="0" borderId="0" xfId="0" applyFont="1" applyAlignment="1">
      <alignment horizontal="left" vertical="top" wrapText="1"/>
    </xf>
    <xf numFmtId="0" fontId="4" fillId="0" borderId="0" xfId="0" applyFont="1"/>
    <xf numFmtId="0" fontId="5" fillId="0" borderId="0" xfId="0" applyFont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left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2" fillId="0" borderId="0" xfId="0" applyNumberFormat="1" applyFont="1" applyAlignment="1">
      <alignment horizontal="left" vertical="center"/>
    </xf>
    <xf numFmtId="0" fontId="11" fillId="0" borderId="0" xfId="0" applyFont="1"/>
    <xf numFmtId="49" fontId="7" fillId="0" borderId="0" xfId="0" applyNumberFormat="1" applyFont="1" applyAlignment="1">
      <alignment horizontal="left" vertical="center"/>
    </xf>
    <xf numFmtId="0" fontId="6" fillId="0" borderId="0" xfId="0" applyFont="1"/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</cellXfs>
  <cellStyles count="145">
    <cellStyle name="Standard" xfId="0" builtinId="0"/>
    <cellStyle name="Standard 10" xfId="9" xr:uid="{00000000-0005-0000-0000-000001000000}"/>
    <cellStyle name="Standard 100" xfId="99" xr:uid="{60208059-604C-4E9C-B1EC-47850A278276}"/>
    <cellStyle name="Standard 101" xfId="100" xr:uid="{42E08118-7398-449C-9E08-0B96511456FE}"/>
    <cellStyle name="Standard 102" xfId="101" xr:uid="{FC043886-EFD2-4FCD-84A4-A210FC733DBB}"/>
    <cellStyle name="Standard 103" xfId="102" xr:uid="{48C55BAC-3D49-4C09-98CC-B0032A8D4212}"/>
    <cellStyle name="Standard 104" xfId="103" xr:uid="{97CA54B7-B174-4871-BFA1-E9F19B92812D}"/>
    <cellStyle name="Standard 105" xfId="104" xr:uid="{0F8983D2-4BB9-4DD0-A0C6-7174B06E3025}"/>
    <cellStyle name="Standard 106" xfId="105" xr:uid="{444E273C-9FE1-4EA7-AA47-BE588C66181E}"/>
    <cellStyle name="Standard 107" xfId="106" xr:uid="{22D02C0B-42A2-4036-AE56-2FCA2FBC924A}"/>
    <cellStyle name="Standard 108" xfId="107" xr:uid="{06E3FC3B-AB73-4E71-8F98-F52679EABEA8}"/>
    <cellStyle name="Standard 109" xfId="108" xr:uid="{B6507DB0-EC74-4F6E-B427-E126A40C1F55}"/>
    <cellStyle name="Standard 11" xfId="10" xr:uid="{00000000-0005-0000-0000-000002000000}"/>
    <cellStyle name="Standard 110" xfId="109" xr:uid="{E680327C-8B26-45C0-918B-112164A37183}"/>
    <cellStyle name="Standard 111" xfId="110" xr:uid="{641D17AC-6D55-48CA-9EE4-6A9A3765E885}"/>
    <cellStyle name="Standard 112" xfId="111" xr:uid="{7D532186-A175-435D-9C79-26312F0213F2}"/>
    <cellStyle name="Standard 113" xfId="112" xr:uid="{87F19803-29E5-43B5-BC9A-D5F4CBC94271}"/>
    <cellStyle name="Standard 114" xfId="113" xr:uid="{0FCA89F0-5BD6-4F0C-8F4E-8C42D54FBF82}"/>
    <cellStyle name="Standard 115" xfId="114" xr:uid="{9F156740-9132-4089-8684-D0F7A4F96731}"/>
    <cellStyle name="Standard 116" xfId="115" xr:uid="{43C86C6D-0CA8-4753-9472-9CFDC7F79E69}"/>
    <cellStyle name="Standard 117" xfId="116" xr:uid="{F06CAA3B-3421-49AD-9F11-68BD58327CF8}"/>
    <cellStyle name="Standard 118" xfId="117" xr:uid="{B43C7C91-E8F3-4B65-B43D-2C6F9B2477F7}"/>
    <cellStyle name="Standard 119" xfId="118" xr:uid="{5D03887D-52DE-42CB-8A60-783D3F92C964}"/>
    <cellStyle name="Standard 12" xfId="11" xr:uid="{00000000-0005-0000-0000-000003000000}"/>
    <cellStyle name="Standard 120" xfId="119" xr:uid="{DB152AA4-B340-4489-9F7F-EAC9366D8C3C}"/>
    <cellStyle name="Standard 121" xfId="120" xr:uid="{D32C73EE-CC7C-43B7-9E13-6B592221CEE6}"/>
    <cellStyle name="Standard 122" xfId="121" xr:uid="{173DAA96-BF1E-47AD-A3FB-71E6C16770AE}"/>
    <cellStyle name="Standard 123" xfId="122" xr:uid="{A3482048-4B4B-4F61-9D3F-69F842601988}"/>
    <cellStyle name="Standard 124" xfId="123" xr:uid="{829B8DC5-E689-4298-9989-650A59875531}"/>
    <cellStyle name="Standard 125" xfId="124" xr:uid="{D7946AC3-5ADD-42E0-9437-EE3EAF9EBBD8}"/>
    <cellStyle name="Standard 126" xfId="125" xr:uid="{CD835BB4-D0F3-4183-9350-7588517F6DAF}"/>
    <cellStyle name="Standard 127" xfId="126" xr:uid="{37A9A486-F48F-4AF2-B21D-8C230DAA5AAC}"/>
    <cellStyle name="Standard 128" xfId="127" xr:uid="{A1F663F0-06EB-4EC3-8A06-E570BA6091B3}"/>
    <cellStyle name="Standard 129" xfId="128" xr:uid="{3A518576-E4F4-4393-92D3-953A829EEA77}"/>
    <cellStyle name="Standard 13" xfId="12" xr:uid="{00000000-0005-0000-0000-000004000000}"/>
    <cellStyle name="Standard 130" xfId="129" xr:uid="{F6BF755E-2E97-4982-8E50-957A63134239}"/>
    <cellStyle name="Standard 131" xfId="130" xr:uid="{B4D9FA74-A5E0-41CE-B359-857CB4C06213}"/>
    <cellStyle name="Standard 132" xfId="131" xr:uid="{6916F9B5-D0D6-41CA-A4B2-6D4AAB74DA42}"/>
    <cellStyle name="Standard 133" xfId="132" xr:uid="{E648A0DF-2C52-47E8-B8F4-4B207FB9E244}"/>
    <cellStyle name="Standard 134" xfId="133" xr:uid="{BD24B74A-60FD-431E-B250-661EED65FE64}"/>
    <cellStyle name="Standard 135" xfId="134" xr:uid="{5A1D0C1B-648E-49F0-9277-CFDCDBD675D6}"/>
    <cellStyle name="Standard 136" xfId="135" xr:uid="{0CAAF1F1-3A97-46B6-81F1-089BEDFDD0FB}"/>
    <cellStyle name="Standard 137" xfId="136" xr:uid="{5707EC12-5B1C-4E8C-99CB-1D4C494580EB}"/>
    <cellStyle name="Standard 138" xfId="137" xr:uid="{AB98AD74-2D18-4F6F-8065-1833CF975AF8}"/>
    <cellStyle name="Standard 139" xfId="138" xr:uid="{D8EFB1B3-AF77-4529-B5BA-65D956F28EDE}"/>
    <cellStyle name="Standard 14" xfId="13" xr:uid="{00000000-0005-0000-0000-000005000000}"/>
    <cellStyle name="Standard 140" xfId="139" xr:uid="{B541C5FE-CF68-4620-B9A9-85FC8BBCD496}"/>
    <cellStyle name="Standard 141" xfId="140" xr:uid="{EC4AB29B-E90F-408A-861C-1C80CC63B271}"/>
    <cellStyle name="Standard 142" xfId="141" xr:uid="{64FCBE13-F52B-4303-B6FC-81F969DFF0EE}"/>
    <cellStyle name="Standard 143" xfId="142" xr:uid="{C342A9E4-9C97-420A-A81E-747CFC282AD5}"/>
    <cellStyle name="Standard 144" xfId="143" xr:uid="{BFFCDCC9-AEE2-4DA1-81DE-A61D6E849F5F}"/>
    <cellStyle name="Standard 145" xfId="144" xr:uid="{F9E65CF2-8ECE-439E-ABE9-CDC30D2F433C}"/>
    <cellStyle name="Standard 15" xfId="14" xr:uid="{00000000-0005-0000-0000-000006000000}"/>
    <cellStyle name="Standard 16" xfId="15" xr:uid="{00000000-0005-0000-0000-000007000000}"/>
    <cellStyle name="Standard 17" xfId="16" xr:uid="{00000000-0005-0000-0000-000008000000}"/>
    <cellStyle name="Standard 18" xfId="17" xr:uid="{00000000-0005-0000-0000-000009000000}"/>
    <cellStyle name="Standard 19" xfId="18" xr:uid="{00000000-0005-0000-0000-00000A000000}"/>
    <cellStyle name="Standard 2" xfId="1" xr:uid="{00000000-0005-0000-0000-00000B000000}"/>
    <cellStyle name="Standard 20" xfId="19" xr:uid="{00000000-0005-0000-0000-00000C000000}"/>
    <cellStyle name="Standard 21" xfId="20" xr:uid="{00000000-0005-0000-0000-00000D000000}"/>
    <cellStyle name="Standard 22" xfId="21" xr:uid="{00000000-0005-0000-0000-00000E000000}"/>
    <cellStyle name="Standard 23" xfId="22" xr:uid="{00000000-0005-0000-0000-00000F000000}"/>
    <cellStyle name="Standard 24" xfId="23" xr:uid="{00000000-0005-0000-0000-000010000000}"/>
    <cellStyle name="Standard 25" xfId="24" xr:uid="{00000000-0005-0000-0000-000011000000}"/>
    <cellStyle name="Standard 26" xfId="25" xr:uid="{00000000-0005-0000-0000-000012000000}"/>
    <cellStyle name="Standard 27" xfId="26" xr:uid="{00000000-0005-0000-0000-000013000000}"/>
    <cellStyle name="Standard 28" xfId="27" xr:uid="{00000000-0005-0000-0000-000014000000}"/>
    <cellStyle name="Standard 29" xfId="28" xr:uid="{ADC1892D-EC69-488D-AF67-1D7440584B86}"/>
    <cellStyle name="Standard 3" xfId="2" xr:uid="{00000000-0005-0000-0000-000015000000}"/>
    <cellStyle name="Standard 30" xfId="29" xr:uid="{696C1041-5827-4F69-901D-683225E2B1DF}"/>
    <cellStyle name="Standard 31" xfId="30" xr:uid="{E00951BA-30B9-435B-AF1A-16BEE9EF609E}"/>
    <cellStyle name="Standard 32" xfId="31" xr:uid="{D453E147-5788-4FD0-BB12-64C60CA14F87}"/>
    <cellStyle name="Standard 33" xfId="32" xr:uid="{82326008-EBB5-42C0-AB51-5224AA83DC08}"/>
    <cellStyle name="Standard 34" xfId="33" xr:uid="{A5CDE019-271D-4B0A-95AA-B3D3D7C9D862}"/>
    <cellStyle name="Standard 35" xfId="34" xr:uid="{FB7FD30F-E173-4EBA-8946-8041CDACCE4D}"/>
    <cellStyle name="Standard 36" xfId="35" xr:uid="{573B0305-2A09-4993-9737-5715040918FB}"/>
    <cellStyle name="Standard 37" xfId="36" xr:uid="{2D4EFD4D-E7A1-420E-BC73-1D95D86469FD}"/>
    <cellStyle name="Standard 38" xfId="37" xr:uid="{19B182F8-FCDF-4506-8D1A-EF5D61FA75F9}"/>
    <cellStyle name="Standard 39" xfId="38" xr:uid="{C23D001A-B212-482B-BCC4-9CC551CFE04C}"/>
    <cellStyle name="Standard 4" xfId="3" xr:uid="{00000000-0005-0000-0000-000016000000}"/>
    <cellStyle name="Standard 40" xfId="39" xr:uid="{30970EF1-9988-4879-B633-C86B508E5D13}"/>
    <cellStyle name="Standard 41" xfId="40" xr:uid="{FE946772-8223-44F1-9CD1-0CF8F94A2D65}"/>
    <cellStyle name="Standard 42" xfId="41" xr:uid="{CC480A7A-BF91-4923-85E9-E1D46ECD367B}"/>
    <cellStyle name="Standard 43" xfId="42" xr:uid="{8D054158-2A4C-48BC-8CCA-07619888B90E}"/>
    <cellStyle name="Standard 44" xfId="43" xr:uid="{6012E273-9922-45A7-8675-A67B6A956DE3}"/>
    <cellStyle name="Standard 45" xfId="44" xr:uid="{0EBF63C2-A438-4B4C-80BD-10AB952C37A0}"/>
    <cellStyle name="Standard 46" xfId="45" xr:uid="{94ED0F1C-1C47-46F9-9383-C8C32F809E60}"/>
    <cellStyle name="Standard 47" xfId="46" xr:uid="{E52C7019-5427-493F-92EA-2C6068997B2A}"/>
    <cellStyle name="Standard 48" xfId="47" xr:uid="{6FA7C45B-F23E-4C20-9CC5-29C19C193634}"/>
    <cellStyle name="Standard 49" xfId="48" xr:uid="{9DF2A685-6046-47B7-8382-299092B1C434}"/>
    <cellStyle name="Standard 5" xfId="4" xr:uid="{00000000-0005-0000-0000-000017000000}"/>
    <cellStyle name="Standard 50" xfId="49" xr:uid="{C3024E33-7B7B-4C16-852E-F673C72C5CBE}"/>
    <cellStyle name="Standard 51" xfId="50" xr:uid="{41953089-EEC3-4DB5-A185-95CE2F283AA1}"/>
    <cellStyle name="Standard 52" xfId="51" xr:uid="{23EE1085-0158-46FA-A0B9-7C29283FF672}"/>
    <cellStyle name="Standard 53" xfId="52" xr:uid="{9E4253B2-99FF-4CDF-A876-8D2555CBF169}"/>
    <cellStyle name="Standard 54" xfId="53" xr:uid="{76201A4B-21AC-4D31-A341-955B17A45D8E}"/>
    <cellStyle name="Standard 55" xfId="54" xr:uid="{7F73A234-9E39-4786-BB97-3A016FB1D5CE}"/>
    <cellStyle name="Standard 56" xfId="55" xr:uid="{D0014899-8C72-42BD-BC65-37B463BD7FB1}"/>
    <cellStyle name="Standard 57" xfId="56" xr:uid="{E841F6D3-2799-4E49-88F3-82840F6545D5}"/>
    <cellStyle name="Standard 58" xfId="57" xr:uid="{C86CBA2A-2E1D-448C-9A18-570C33894EA5}"/>
    <cellStyle name="Standard 59" xfId="58" xr:uid="{DC909958-EF6B-4240-9A0D-C56D19D96C78}"/>
    <cellStyle name="Standard 6" xfId="5" xr:uid="{00000000-0005-0000-0000-000018000000}"/>
    <cellStyle name="Standard 60" xfId="59" xr:uid="{2F38C37A-D388-4406-AC3C-CAD76D6E4114}"/>
    <cellStyle name="Standard 61" xfId="60" xr:uid="{94C81EBB-0BD1-46FF-8CE5-A24488924BA5}"/>
    <cellStyle name="Standard 62" xfId="61" xr:uid="{CBE581FB-2CB2-4853-8815-3C27D043A2C0}"/>
    <cellStyle name="Standard 63" xfId="62" xr:uid="{F615FA3A-FF69-49FD-BA3C-6B9684BBE3D8}"/>
    <cellStyle name="Standard 64" xfId="63" xr:uid="{89EFAE3A-58E5-4D0D-B30B-A93567EB225A}"/>
    <cellStyle name="Standard 65" xfId="64" xr:uid="{2BC4E994-3960-4446-98F4-6D3DF0A0EB26}"/>
    <cellStyle name="Standard 66" xfId="65" xr:uid="{604F55FD-864D-483D-9ED0-098FB83D8F10}"/>
    <cellStyle name="Standard 67" xfId="66" xr:uid="{2943BD8E-B44A-4C9B-90B5-82F2D356D42B}"/>
    <cellStyle name="Standard 68" xfId="67" xr:uid="{8BB66DDA-1AD5-4CC8-8264-A2C87D25D857}"/>
    <cellStyle name="Standard 69" xfId="68" xr:uid="{A48A3322-A511-446F-B43E-980201E6269C}"/>
    <cellStyle name="Standard 7" xfId="6" xr:uid="{00000000-0005-0000-0000-000019000000}"/>
    <cellStyle name="Standard 70" xfId="69" xr:uid="{54D336CC-B046-4DD9-9941-EDB5A223C5D5}"/>
    <cellStyle name="Standard 71" xfId="70" xr:uid="{BF6A8709-5191-4A0C-BC04-ADFE0404E439}"/>
    <cellStyle name="Standard 72" xfId="71" xr:uid="{45071029-229D-4C3A-8D77-A2CC7B26A1FB}"/>
    <cellStyle name="Standard 73" xfId="72" xr:uid="{87FB00D4-D854-4C78-8693-682BD3D5CA72}"/>
    <cellStyle name="Standard 74" xfId="73" xr:uid="{78C2B661-29FE-4829-9733-54EA5CDF7511}"/>
    <cellStyle name="Standard 75" xfId="74" xr:uid="{46BA43FA-DB38-4C10-A833-09E80268AABF}"/>
    <cellStyle name="Standard 76" xfId="75" xr:uid="{915BA7C3-91BC-4E3D-A1CE-41549188F438}"/>
    <cellStyle name="Standard 77" xfId="76" xr:uid="{4E6C40C5-372A-4D40-9C1E-2967B52586C8}"/>
    <cellStyle name="Standard 78" xfId="77" xr:uid="{8157615A-81A2-4581-A4C4-094610614E92}"/>
    <cellStyle name="Standard 79" xfId="78" xr:uid="{C133EE6F-D3A4-418E-BAFD-AE6E1C371301}"/>
    <cellStyle name="Standard 8" xfId="7" xr:uid="{00000000-0005-0000-0000-00001A000000}"/>
    <cellStyle name="Standard 80" xfId="79" xr:uid="{94EB1B09-8A4B-426E-A65A-4AF04B7338A4}"/>
    <cellStyle name="Standard 81" xfId="80" xr:uid="{B3C87839-A78B-46AF-800D-5C719286B8E8}"/>
    <cellStyle name="Standard 82" xfId="81" xr:uid="{CAA502E7-85D9-43A7-A397-BF3E1C4D8BE2}"/>
    <cellStyle name="Standard 83" xfId="82" xr:uid="{AE11C882-3BD8-48D8-A2E8-6E696967FA43}"/>
    <cellStyle name="Standard 84" xfId="83" xr:uid="{1B12250E-4922-4B1C-A4C2-96BA863C9967}"/>
    <cellStyle name="Standard 85" xfId="84" xr:uid="{AF815ABB-E1BF-4D9A-B0D9-0AB0F834AB08}"/>
    <cellStyle name="Standard 86" xfId="85" xr:uid="{BC560454-DAAC-4D4F-8072-0B1C18E5629D}"/>
    <cellStyle name="Standard 87" xfId="86" xr:uid="{C714B373-AC24-4CA8-A4E2-71046C7C5516}"/>
    <cellStyle name="Standard 88" xfId="87" xr:uid="{3B216453-70CD-4164-9D1A-F8773A35829D}"/>
    <cellStyle name="Standard 89" xfId="88" xr:uid="{975F947F-417E-4E88-8693-333EC49DEF7B}"/>
    <cellStyle name="Standard 9" xfId="8" xr:uid="{00000000-0005-0000-0000-00001B000000}"/>
    <cellStyle name="Standard 90" xfId="89" xr:uid="{0307E4C0-4E85-4497-BB9D-7B0730CFE87D}"/>
    <cellStyle name="Standard 91" xfId="90" xr:uid="{EF870B5F-7068-4CDF-817E-CC6320141FBC}"/>
    <cellStyle name="Standard 92" xfId="91" xr:uid="{1BB06A09-FF89-4B18-8F26-B80EE338D04F}"/>
    <cellStyle name="Standard 93" xfId="92" xr:uid="{E96AD330-4BBB-4F49-B4E5-EA4B748DE5E2}"/>
    <cellStyle name="Standard 94" xfId="93" xr:uid="{0EB76CBC-EA06-4AAB-9272-2F24B6DFC78B}"/>
    <cellStyle name="Standard 95" xfId="94" xr:uid="{E3E3EAD1-56EC-489D-8DE2-78EBBF0E0E62}"/>
    <cellStyle name="Standard 96" xfId="95" xr:uid="{59F9D81D-07AF-485A-9A79-7E09AED6003C}"/>
    <cellStyle name="Standard 97" xfId="96" xr:uid="{09DECC8D-37CD-4FEC-A827-3F91C1FDD110}"/>
    <cellStyle name="Standard 98" xfId="97" xr:uid="{F32ECB82-A81E-470E-8320-4CBB72B11384}"/>
    <cellStyle name="Standard 99" xfId="98" xr:uid="{5E71A5D3-F568-4305-A79D-7340BD6201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AUe%20laendlic.xlsx" TargetMode="External"/><Relationship Id="rId1" Type="http://schemas.openxmlformats.org/officeDocument/2006/relationships/externalLinkPath" Target="/01%20Wissen/02%20Marktforschung/02%20Beherbergungsstatistiken/01%20NRW/Quelldateien/AUe%20laendli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Ü ländlic"/>
    </sheetNames>
    <sheetDataSet>
      <sheetData sheetId="0">
        <row r="9">
          <cell r="C9">
            <v>406</v>
          </cell>
          <cell r="D9">
            <v>362</v>
          </cell>
          <cell r="E9">
            <v>20852</v>
          </cell>
          <cell r="F9">
            <v>19682</v>
          </cell>
          <cell r="G9">
            <v>64191</v>
          </cell>
          <cell r="H9">
            <v>-4.3</v>
          </cell>
          <cell r="I9">
            <v>45674</v>
          </cell>
          <cell r="J9">
            <v>18517</v>
          </cell>
          <cell r="K9">
            <v>-8.1999999999999993</v>
          </cell>
          <cell r="L9">
            <v>10.199999999999999</v>
          </cell>
          <cell r="M9">
            <v>160061</v>
          </cell>
          <cell r="N9">
            <v>-3.1</v>
          </cell>
          <cell r="O9">
            <v>124459</v>
          </cell>
          <cell r="P9">
            <v>35602</v>
          </cell>
          <cell r="Q9">
            <v>-4.8</v>
          </cell>
          <cell r="R9">
            <v>5.8</v>
          </cell>
          <cell r="S9">
            <v>2.5</v>
          </cell>
        </row>
        <row r="10">
          <cell r="C10">
            <v>512</v>
          </cell>
          <cell r="D10">
            <v>478</v>
          </cell>
          <cell r="E10">
            <v>30148</v>
          </cell>
          <cell r="F10">
            <v>28391</v>
          </cell>
          <cell r="G10">
            <v>121064</v>
          </cell>
          <cell r="H10">
            <v>-0.1</v>
          </cell>
          <cell r="I10">
            <v>99639</v>
          </cell>
          <cell r="J10">
            <v>21425</v>
          </cell>
          <cell r="K10">
            <v>-1</v>
          </cell>
          <cell r="L10">
            <v>7.3</v>
          </cell>
          <cell r="M10">
            <v>267581</v>
          </cell>
          <cell r="N10">
            <v>-4.8</v>
          </cell>
          <cell r="O10">
            <v>223753</v>
          </cell>
          <cell r="P10">
            <v>43828</v>
          </cell>
          <cell r="Q10">
            <v>-6.7</v>
          </cell>
          <cell r="R10">
            <v>6.8</v>
          </cell>
          <cell r="S10">
            <v>2.2000000000000002</v>
          </cell>
        </row>
        <row r="11">
          <cell r="C11">
            <v>549</v>
          </cell>
          <cell r="D11">
            <v>521</v>
          </cell>
          <cell r="E11">
            <v>28674</v>
          </cell>
          <cell r="F11">
            <v>27469</v>
          </cell>
          <cell r="G11">
            <v>100572</v>
          </cell>
          <cell r="H11">
            <v>1.4</v>
          </cell>
          <cell r="I11">
            <v>87247</v>
          </cell>
          <cell r="J11">
            <v>13325</v>
          </cell>
          <cell r="K11">
            <v>-2.5</v>
          </cell>
          <cell r="L11">
            <v>38.1</v>
          </cell>
          <cell r="M11">
            <v>267677</v>
          </cell>
          <cell r="N11">
            <v>-1.2</v>
          </cell>
          <cell r="O11">
            <v>237877</v>
          </cell>
          <cell r="P11">
            <v>29800</v>
          </cell>
          <cell r="Q11">
            <v>-3.2</v>
          </cell>
          <cell r="R11">
            <v>18.899999999999999</v>
          </cell>
          <cell r="S11">
            <v>2.7</v>
          </cell>
        </row>
        <row r="12">
          <cell r="C12">
            <v>694</v>
          </cell>
          <cell r="D12">
            <v>633</v>
          </cell>
          <cell r="E12">
            <v>40302</v>
          </cell>
          <cell r="F12">
            <v>37415</v>
          </cell>
          <cell r="G12">
            <v>114852</v>
          </cell>
          <cell r="H12">
            <v>4.5999999999999996</v>
          </cell>
          <cell r="I12">
            <v>105432</v>
          </cell>
          <cell r="J12">
            <v>9420</v>
          </cell>
          <cell r="K12">
            <v>5.3</v>
          </cell>
          <cell r="L12">
            <v>-1.9</v>
          </cell>
          <cell r="M12">
            <v>422222</v>
          </cell>
          <cell r="N12">
            <v>1.2</v>
          </cell>
          <cell r="O12">
            <v>399524</v>
          </cell>
          <cell r="P12">
            <v>22698</v>
          </cell>
          <cell r="Q12">
            <v>1.7</v>
          </cell>
          <cell r="R12">
            <v>-7.3</v>
          </cell>
          <cell r="S12">
            <v>3.7</v>
          </cell>
        </row>
        <row r="13">
          <cell r="C13">
            <v>758</v>
          </cell>
          <cell r="D13">
            <v>729</v>
          </cell>
          <cell r="E13">
            <v>43211</v>
          </cell>
          <cell r="F13">
            <v>41803</v>
          </cell>
          <cell r="G13">
            <v>155964</v>
          </cell>
          <cell r="H13">
            <v>4.9000000000000004</v>
          </cell>
          <cell r="I13">
            <v>122767</v>
          </cell>
          <cell r="J13">
            <v>33197</v>
          </cell>
          <cell r="K13">
            <v>8.3000000000000007</v>
          </cell>
          <cell r="L13">
            <v>-5.9</v>
          </cell>
          <cell r="M13">
            <v>461072</v>
          </cell>
          <cell r="N13">
            <v>1.2</v>
          </cell>
          <cell r="O13">
            <v>367385</v>
          </cell>
          <cell r="P13">
            <v>93687</v>
          </cell>
          <cell r="Q13">
            <v>5.3</v>
          </cell>
          <cell r="R13">
            <v>-12</v>
          </cell>
          <cell r="S13">
            <v>3</v>
          </cell>
        </row>
        <row r="14">
          <cell r="C14">
            <v>96</v>
          </cell>
          <cell r="D14">
            <v>91</v>
          </cell>
          <cell r="E14">
            <v>5079</v>
          </cell>
          <cell r="F14">
            <v>4823</v>
          </cell>
          <cell r="G14">
            <v>13648</v>
          </cell>
          <cell r="H14">
            <v>-0.1</v>
          </cell>
          <cell r="I14">
            <v>11517</v>
          </cell>
          <cell r="J14">
            <v>2131</v>
          </cell>
          <cell r="K14">
            <v>-1.7</v>
          </cell>
          <cell r="L14">
            <v>9.5</v>
          </cell>
          <cell r="M14">
            <v>51697</v>
          </cell>
          <cell r="N14">
            <v>27</v>
          </cell>
          <cell r="O14">
            <v>47079</v>
          </cell>
          <cell r="P14">
            <v>4618</v>
          </cell>
          <cell r="Q14">
            <v>28.4</v>
          </cell>
          <cell r="R14">
            <v>14.1</v>
          </cell>
          <cell r="S14">
            <v>3.8</v>
          </cell>
        </row>
        <row r="15">
          <cell r="C15">
            <v>172</v>
          </cell>
          <cell r="D15">
            <v>163</v>
          </cell>
          <cell r="E15">
            <v>10431</v>
          </cell>
          <cell r="F15">
            <v>9926</v>
          </cell>
          <cell r="G15">
            <v>32399</v>
          </cell>
          <cell r="H15">
            <v>-0.8</v>
          </cell>
          <cell r="I15">
            <v>29250</v>
          </cell>
          <cell r="J15">
            <v>3149</v>
          </cell>
          <cell r="K15">
            <v>1.3</v>
          </cell>
          <cell r="L15">
            <v>-16.8</v>
          </cell>
          <cell r="M15">
            <v>91545</v>
          </cell>
          <cell r="N15">
            <v>-2.6</v>
          </cell>
          <cell r="O15">
            <v>84526</v>
          </cell>
          <cell r="P15">
            <v>7019</v>
          </cell>
          <cell r="Q15">
            <v>0.3</v>
          </cell>
          <cell r="R15">
            <v>-27.4</v>
          </cell>
          <cell r="S15">
            <v>2.8</v>
          </cell>
        </row>
        <row r="17">
          <cell r="C17">
            <v>402</v>
          </cell>
          <cell r="D17">
            <v>367</v>
          </cell>
          <cell r="E17">
            <v>20745</v>
          </cell>
          <cell r="F17">
            <v>19761</v>
          </cell>
          <cell r="G17">
            <v>69102</v>
          </cell>
          <cell r="H17">
            <v>-5.4</v>
          </cell>
          <cell r="I17">
            <v>48741</v>
          </cell>
          <cell r="J17">
            <v>20361</v>
          </cell>
          <cell r="K17">
            <v>-8.3000000000000007</v>
          </cell>
          <cell r="L17">
            <v>7.2</v>
          </cell>
          <cell r="M17">
            <v>159393</v>
          </cell>
          <cell r="N17">
            <v>-7.2</v>
          </cell>
          <cell r="O17">
            <v>121537</v>
          </cell>
          <cell r="P17">
            <v>37856</v>
          </cell>
          <cell r="Q17">
            <v>-7.2</v>
          </cell>
          <cell r="R17">
            <v>-3.3</v>
          </cell>
          <cell r="S17">
            <v>2.2999999999999998</v>
          </cell>
        </row>
        <row r="18">
          <cell r="C18">
            <v>511</v>
          </cell>
          <cell r="D18">
            <v>478</v>
          </cell>
          <cell r="E18">
            <v>30080</v>
          </cell>
          <cell r="F18">
            <v>28285</v>
          </cell>
          <cell r="G18">
            <v>125501</v>
          </cell>
          <cell r="H18">
            <v>4.4000000000000004</v>
          </cell>
          <cell r="I18">
            <v>105017</v>
          </cell>
          <cell r="J18">
            <v>20484</v>
          </cell>
          <cell r="K18">
            <v>4.5999999999999996</v>
          </cell>
          <cell r="L18">
            <v>5.9</v>
          </cell>
          <cell r="M18">
            <v>273069</v>
          </cell>
          <cell r="N18">
            <v>0.8</v>
          </cell>
          <cell r="O18">
            <v>232531</v>
          </cell>
          <cell r="P18">
            <v>40538</v>
          </cell>
          <cell r="Q18">
            <v>0.8</v>
          </cell>
          <cell r="R18">
            <v>2.2000000000000002</v>
          </cell>
          <cell r="S18">
            <v>2.2000000000000002</v>
          </cell>
        </row>
        <row r="19">
          <cell r="C19">
            <v>545</v>
          </cell>
          <cell r="D19">
            <v>523</v>
          </cell>
          <cell r="E19">
            <v>28627</v>
          </cell>
          <cell r="F19">
            <v>27614</v>
          </cell>
          <cell r="G19">
            <v>108680</v>
          </cell>
          <cell r="H19">
            <v>-1.4</v>
          </cell>
          <cell r="I19">
            <v>95762</v>
          </cell>
          <cell r="J19">
            <v>12918</v>
          </cell>
          <cell r="K19">
            <v>-2.2000000000000002</v>
          </cell>
          <cell r="L19">
            <v>5.6</v>
          </cell>
          <cell r="M19">
            <v>268059</v>
          </cell>
          <cell r="N19">
            <v>-1.9</v>
          </cell>
          <cell r="O19">
            <v>238110</v>
          </cell>
          <cell r="P19">
            <v>29949</v>
          </cell>
          <cell r="Q19">
            <v>-2.4</v>
          </cell>
          <cell r="R19">
            <v>2.9</v>
          </cell>
          <cell r="S19">
            <v>2.5</v>
          </cell>
        </row>
        <row r="20">
          <cell r="C20">
            <v>688</v>
          </cell>
          <cell r="D20">
            <v>638</v>
          </cell>
          <cell r="E20">
            <v>40126</v>
          </cell>
          <cell r="F20">
            <v>37623</v>
          </cell>
          <cell r="G20">
            <v>124380</v>
          </cell>
          <cell r="H20">
            <v>-0.1</v>
          </cell>
          <cell r="I20">
            <v>113704</v>
          </cell>
          <cell r="J20">
            <v>10676</v>
          </cell>
          <cell r="K20">
            <v>-0.9</v>
          </cell>
          <cell r="L20">
            <v>8.1</v>
          </cell>
          <cell r="M20">
            <v>442471</v>
          </cell>
          <cell r="N20">
            <v>-1.8</v>
          </cell>
          <cell r="O20">
            <v>417186</v>
          </cell>
          <cell r="P20">
            <v>25285</v>
          </cell>
          <cell r="Q20">
            <v>-1.5</v>
          </cell>
          <cell r="R20">
            <v>-6</v>
          </cell>
          <cell r="S20">
            <v>3.6</v>
          </cell>
        </row>
        <row r="21">
          <cell r="C21">
            <v>752</v>
          </cell>
          <cell r="D21">
            <v>728</v>
          </cell>
          <cell r="E21">
            <v>42995</v>
          </cell>
          <cell r="F21">
            <v>41669</v>
          </cell>
          <cell r="G21">
            <v>160768</v>
          </cell>
          <cell r="H21">
            <v>2.7</v>
          </cell>
          <cell r="I21">
            <v>113323</v>
          </cell>
          <cell r="J21">
            <v>47445</v>
          </cell>
          <cell r="K21">
            <v>-0.4</v>
          </cell>
          <cell r="L21">
            <v>10.7</v>
          </cell>
          <cell r="M21">
            <v>487741</v>
          </cell>
          <cell r="N21">
            <v>-2.1</v>
          </cell>
          <cell r="O21">
            <v>338910</v>
          </cell>
          <cell r="P21">
            <v>148831</v>
          </cell>
          <cell r="Q21">
            <v>-2.1</v>
          </cell>
          <cell r="R21">
            <v>-1.9</v>
          </cell>
          <cell r="S21">
            <v>3</v>
          </cell>
        </row>
        <row r="22">
          <cell r="C22">
            <v>97</v>
          </cell>
          <cell r="D22">
            <v>92</v>
          </cell>
          <cell r="E22">
            <v>5186</v>
          </cell>
          <cell r="F22">
            <v>4921</v>
          </cell>
          <cell r="G22">
            <v>16010</v>
          </cell>
          <cell r="H22">
            <v>3.2</v>
          </cell>
          <cell r="I22">
            <v>13616</v>
          </cell>
          <cell r="J22">
            <v>2394</v>
          </cell>
          <cell r="K22">
            <v>7.2</v>
          </cell>
          <cell r="L22">
            <v>-14.8</v>
          </cell>
          <cell r="M22">
            <v>55658</v>
          </cell>
          <cell r="N22">
            <v>1.4</v>
          </cell>
          <cell r="O22">
            <v>50121</v>
          </cell>
          <cell r="P22">
            <v>5537</v>
          </cell>
          <cell r="Q22">
            <v>3.2</v>
          </cell>
          <cell r="R22">
            <v>-12.3</v>
          </cell>
          <cell r="S22">
            <v>3.5</v>
          </cell>
        </row>
        <row r="23">
          <cell r="C23">
            <v>172</v>
          </cell>
          <cell r="D23">
            <v>164</v>
          </cell>
          <cell r="E23">
            <v>10431</v>
          </cell>
          <cell r="F23">
            <v>9949</v>
          </cell>
          <cell r="G23">
            <v>35853</v>
          </cell>
          <cell r="H23">
            <v>0.4</v>
          </cell>
          <cell r="I23">
            <v>32191</v>
          </cell>
          <cell r="J23">
            <v>3662</v>
          </cell>
          <cell r="K23">
            <v>1.3</v>
          </cell>
          <cell r="L23">
            <v>-6.5</v>
          </cell>
          <cell r="M23">
            <v>96223</v>
          </cell>
          <cell r="N23">
            <v>-3.1</v>
          </cell>
          <cell r="O23">
            <v>88444</v>
          </cell>
          <cell r="P23">
            <v>7779</v>
          </cell>
          <cell r="Q23">
            <v>-2.1</v>
          </cell>
          <cell r="R23">
            <v>-12.7</v>
          </cell>
          <cell r="S23">
            <v>2.7</v>
          </cell>
        </row>
        <row r="25">
          <cell r="C25">
            <v>400</v>
          </cell>
          <cell r="D25">
            <v>371</v>
          </cell>
          <cell r="E25">
            <v>20660</v>
          </cell>
          <cell r="F25">
            <v>19785</v>
          </cell>
          <cell r="G25">
            <v>93097</v>
          </cell>
          <cell r="H25">
            <v>-6.5</v>
          </cell>
          <cell r="I25">
            <v>69558</v>
          </cell>
          <cell r="J25">
            <v>23539</v>
          </cell>
          <cell r="K25">
            <v>-8.6999999999999993</v>
          </cell>
          <cell r="L25">
            <v>5.5</v>
          </cell>
          <cell r="M25">
            <v>219118</v>
          </cell>
          <cell r="N25">
            <v>-6.1</v>
          </cell>
          <cell r="O25">
            <v>172402</v>
          </cell>
          <cell r="P25">
            <v>46716</v>
          </cell>
          <cell r="Q25">
            <v>-8.6999999999999993</v>
          </cell>
          <cell r="R25">
            <v>9.4</v>
          </cell>
          <cell r="S25">
            <v>2.4</v>
          </cell>
        </row>
        <row r="26">
          <cell r="C26">
            <v>510</v>
          </cell>
          <cell r="D26">
            <v>482</v>
          </cell>
          <cell r="E26">
            <v>30058</v>
          </cell>
          <cell r="F26">
            <v>28341</v>
          </cell>
          <cell r="G26">
            <v>160382</v>
          </cell>
          <cell r="H26">
            <v>4.5999999999999996</v>
          </cell>
          <cell r="I26">
            <v>133071</v>
          </cell>
          <cell r="J26">
            <v>27311</v>
          </cell>
          <cell r="K26">
            <v>5.4</v>
          </cell>
          <cell r="L26">
            <v>2</v>
          </cell>
          <cell r="M26">
            <v>343683</v>
          </cell>
          <cell r="N26">
            <v>-1.9</v>
          </cell>
          <cell r="O26">
            <v>289384</v>
          </cell>
          <cell r="P26">
            <v>54299</v>
          </cell>
          <cell r="Q26">
            <v>-1.7</v>
          </cell>
          <cell r="R26">
            <v>-2.2000000000000002</v>
          </cell>
          <cell r="S26">
            <v>2.1</v>
          </cell>
        </row>
        <row r="27">
          <cell r="C27">
            <v>548</v>
          </cell>
          <cell r="D27">
            <v>531</v>
          </cell>
          <cell r="E27">
            <v>28784</v>
          </cell>
          <cell r="F27">
            <v>27900</v>
          </cell>
          <cell r="G27">
            <v>142951</v>
          </cell>
          <cell r="H27">
            <v>4.0999999999999996</v>
          </cell>
          <cell r="I27">
            <v>128605</v>
          </cell>
          <cell r="J27">
            <v>14346</v>
          </cell>
          <cell r="K27">
            <v>4.0999999999999996</v>
          </cell>
          <cell r="L27">
            <v>4.9000000000000004</v>
          </cell>
          <cell r="M27">
            <v>372329</v>
          </cell>
          <cell r="N27">
            <v>6.6</v>
          </cell>
          <cell r="O27">
            <v>336040</v>
          </cell>
          <cell r="P27">
            <v>36289</v>
          </cell>
          <cell r="Q27">
            <v>6.6</v>
          </cell>
          <cell r="R27">
            <v>7.1</v>
          </cell>
          <cell r="S27">
            <v>2.6</v>
          </cell>
        </row>
        <row r="28">
          <cell r="C28">
            <v>694</v>
          </cell>
          <cell r="D28">
            <v>654</v>
          </cell>
          <cell r="E28">
            <v>40185</v>
          </cell>
          <cell r="F28">
            <v>37703</v>
          </cell>
          <cell r="G28">
            <v>150473</v>
          </cell>
          <cell r="H28">
            <v>-1</v>
          </cell>
          <cell r="I28">
            <v>136608</v>
          </cell>
          <cell r="J28">
            <v>13865</v>
          </cell>
          <cell r="K28">
            <v>-1.6</v>
          </cell>
          <cell r="L28">
            <v>13.3</v>
          </cell>
          <cell r="M28">
            <v>521480</v>
          </cell>
          <cell r="N28">
            <v>-2.2000000000000002</v>
          </cell>
          <cell r="O28">
            <v>488789</v>
          </cell>
          <cell r="P28">
            <v>32691</v>
          </cell>
          <cell r="Q28">
            <v>-2.2000000000000002</v>
          </cell>
          <cell r="R28">
            <v>0.4</v>
          </cell>
          <cell r="S28">
            <v>3.5</v>
          </cell>
        </row>
        <row r="29">
          <cell r="C29">
            <v>756</v>
          </cell>
          <cell r="D29">
            <v>734</v>
          </cell>
          <cell r="E29">
            <v>43070</v>
          </cell>
          <cell r="F29">
            <v>41675</v>
          </cell>
          <cell r="G29">
            <v>157843</v>
          </cell>
          <cell r="H29">
            <v>1.9</v>
          </cell>
          <cell r="I29">
            <v>133186</v>
          </cell>
          <cell r="J29">
            <v>24657</v>
          </cell>
          <cell r="K29">
            <v>-2</v>
          </cell>
          <cell r="L29">
            <v>29.7</v>
          </cell>
          <cell r="M29">
            <v>478537</v>
          </cell>
          <cell r="N29">
            <v>-2.9</v>
          </cell>
          <cell r="O29">
            <v>403496</v>
          </cell>
          <cell r="P29">
            <v>75041</v>
          </cell>
          <cell r="Q29">
            <v>-7.4</v>
          </cell>
          <cell r="R29">
            <v>31.7</v>
          </cell>
          <cell r="S29">
            <v>3</v>
          </cell>
        </row>
        <row r="30">
          <cell r="C30">
            <v>95</v>
          </cell>
          <cell r="D30">
            <v>89</v>
          </cell>
          <cell r="E30">
            <v>5038</v>
          </cell>
          <cell r="F30">
            <v>4675</v>
          </cell>
          <cell r="G30">
            <v>19161</v>
          </cell>
          <cell r="H30">
            <v>8.6999999999999993</v>
          </cell>
          <cell r="I30">
            <v>15783</v>
          </cell>
          <cell r="J30">
            <v>3378</v>
          </cell>
          <cell r="K30">
            <v>8.8000000000000007</v>
          </cell>
          <cell r="L30">
            <v>7.5</v>
          </cell>
          <cell r="M30">
            <v>66290</v>
          </cell>
          <cell r="N30">
            <v>5.6</v>
          </cell>
          <cell r="O30">
            <v>58371</v>
          </cell>
          <cell r="P30">
            <v>7919</v>
          </cell>
          <cell r="Q30">
            <v>4.9000000000000004</v>
          </cell>
          <cell r="R30">
            <v>9.6999999999999993</v>
          </cell>
          <cell r="S30">
            <v>3.5</v>
          </cell>
        </row>
        <row r="31">
          <cell r="C31">
            <v>171</v>
          </cell>
          <cell r="D31">
            <v>164</v>
          </cell>
          <cell r="E31">
            <v>10425</v>
          </cell>
          <cell r="F31">
            <v>9907</v>
          </cell>
          <cell r="G31">
            <v>46655</v>
          </cell>
          <cell r="H31">
            <v>2.5</v>
          </cell>
          <cell r="I31">
            <v>41384</v>
          </cell>
          <cell r="J31">
            <v>5271</v>
          </cell>
          <cell r="K31">
            <v>3</v>
          </cell>
          <cell r="L31">
            <v>-1.1000000000000001</v>
          </cell>
          <cell r="M31">
            <v>122375</v>
          </cell>
          <cell r="N31">
            <v>-0.3</v>
          </cell>
          <cell r="O31">
            <v>111345</v>
          </cell>
          <cell r="P31">
            <v>11030</v>
          </cell>
          <cell r="Q31">
            <v>1</v>
          </cell>
          <cell r="R31">
            <v>-11.7</v>
          </cell>
          <cell r="S31">
            <v>2.6</v>
          </cell>
        </row>
        <row r="33">
          <cell r="C33">
            <v>402</v>
          </cell>
          <cell r="D33">
            <v>388</v>
          </cell>
          <cell r="E33">
            <v>20928</v>
          </cell>
          <cell r="F33">
            <v>20122</v>
          </cell>
          <cell r="G33">
            <v>118511</v>
          </cell>
          <cell r="H33">
            <v>3.6</v>
          </cell>
          <cell r="I33">
            <v>85404</v>
          </cell>
          <cell r="J33">
            <v>33107</v>
          </cell>
          <cell r="K33">
            <v>1.9</v>
          </cell>
          <cell r="L33">
            <v>12.5</v>
          </cell>
          <cell r="M33">
            <v>287142</v>
          </cell>
          <cell r="N33">
            <v>11.5</v>
          </cell>
          <cell r="O33">
            <v>217028</v>
          </cell>
          <cell r="P33">
            <v>70114</v>
          </cell>
          <cell r="Q33">
            <v>10.4</v>
          </cell>
          <cell r="R33">
            <v>18.7</v>
          </cell>
          <cell r="S33">
            <v>2.4</v>
          </cell>
        </row>
        <row r="34">
          <cell r="C34">
            <v>507</v>
          </cell>
          <cell r="D34">
            <v>489</v>
          </cell>
          <cell r="E34">
            <v>29942</v>
          </cell>
          <cell r="F34">
            <v>28526</v>
          </cell>
          <cell r="G34">
            <v>165754</v>
          </cell>
          <cell r="H34">
            <v>-1.9</v>
          </cell>
          <cell r="I34">
            <v>134098</v>
          </cell>
          <cell r="J34">
            <v>31656</v>
          </cell>
          <cell r="K34">
            <v>-5</v>
          </cell>
          <cell r="L34">
            <v>17.2</v>
          </cell>
          <cell r="M34">
            <v>375454</v>
          </cell>
          <cell r="N34">
            <v>-1</v>
          </cell>
          <cell r="O34">
            <v>312846</v>
          </cell>
          <cell r="P34">
            <v>62608</v>
          </cell>
          <cell r="Q34">
            <v>-3.3</v>
          </cell>
          <cell r="R34">
            <v>14.1</v>
          </cell>
          <cell r="S34">
            <v>2.2999999999999998</v>
          </cell>
        </row>
        <row r="35">
          <cell r="C35">
            <v>548</v>
          </cell>
          <cell r="D35">
            <v>540</v>
          </cell>
          <cell r="E35">
            <v>28812</v>
          </cell>
          <cell r="F35">
            <v>27906</v>
          </cell>
          <cell r="G35">
            <v>150555</v>
          </cell>
          <cell r="H35">
            <v>-1.6</v>
          </cell>
          <cell r="I35">
            <v>132791</v>
          </cell>
          <cell r="J35">
            <v>17764</v>
          </cell>
          <cell r="K35">
            <v>0.9</v>
          </cell>
          <cell r="L35">
            <v>-24.1</v>
          </cell>
          <cell r="M35">
            <v>401534</v>
          </cell>
          <cell r="N35">
            <v>4.8</v>
          </cell>
          <cell r="O35">
            <v>359828</v>
          </cell>
          <cell r="P35">
            <v>41706</v>
          </cell>
          <cell r="Q35">
            <v>7.6</v>
          </cell>
          <cell r="R35">
            <v>-15.9</v>
          </cell>
          <cell r="S35">
            <v>2.7</v>
          </cell>
        </row>
        <row r="36">
          <cell r="C36">
            <v>694</v>
          </cell>
          <cell r="D36">
            <v>681</v>
          </cell>
          <cell r="E36">
            <v>40148</v>
          </cell>
          <cell r="F36">
            <v>38510</v>
          </cell>
          <cell r="G36">
            <v>168097</v>
          </cell>
          <cell r="H36">
            <v>1.9</v>
          </cell>
          <cell r="I36">
            <v>152767</v>
          </cell>
          <cell r="J36">
            <v>15330</v>
          </cell>
          <cell r="K36">
            <v>2.4</v>
          </cell>
          <cell r="L36">
            <v>-1</v>
          </cell>
          <cell r="M36">
            <v>568424</v>
          </cell>
          <cell r="N36">
            <v>5</v>
          </cell>
          <cell r="O36">
            <v>530386</v>
          </cell>
          <cell r="P36">
            <v>38038</v>
          </cell>
          <cell r="Q36">
            <v>5.8</v>
          </cell>
          <cell r="R36">
            <v>-2.9</v>
          </cell>
          <cell r="S36">
            <v>3.4</v>
          </cell>
        </row>
        <row r="37">
          <cell r="C37">
            <v>756</v>
          </cell>
          <cell r="D37">
            <v>740</v>
          </cell>
          <cell r="E37">
            <v>43061</v>
          </cell>
          <cell r="F37">
            <v>41956</v>
          </cell>
          <cell r="G37">
            <v>170496</v>
          </cell>
          <cell r="H37">
            <v>3.3</v>
          </cell>
          <cell r="I37">
            <v>147268</v>
          </cell>
          <cell r="J37">
            <v>23228</v>
          </cell>
          <cell r="K37">
            <v>2.9</v>
          </cell>
          <cell r="L37">
            <v>5.8</v>
          </cell>
          <cell r="M37">
            <v>566085</v>
          </cell>
          <cell r="N37">
            <v>12.3</v>
          </cell>
          <cell r="O37">
            <v>485005</v>
          </cell>
          <cell r="P37">
            <v>81080</v>
          </cell>
          <cell r="Q37">
            <v>12.6</v>
          </cell>
          <cell r="R37">
            <v>11.2</v>
          </cell>
          <cell r="S37">
            <v>3.3</v>
          </cell>
        </row>
        <row r="38">
          <cell r="C38">
            <v>93</v>
          </cell>
          <cell r="D38">
            <v>89</v>
          </cell>
          <cell r="E38">
            <v>4965</v>
          </cell>
          <cell r="F38">
            <v>4708</v>
          </cell>
          <cell r="G38">
            <v>17677</v>
          </cell>
          <cell r="H38">
            <v>-8.6999999999999993</v>
          </cell>
          <cell r="I38">
            <v>15161</v>
          </cell>
          <cell r="J38">
            <v>2516</v>
          </cell>
          <cell r="K38">
            <v>-5.7</v>
          </cell>
          <cell r="L38">
            <v>-24.2</v>
          </cell>
          <cell r="M38">
            <v>63452</v>
          </cell>
          <cell r="N38">
            <v>-1.3</v>
          </cell>
          <cell r="O38">
            <v>56762</v>
          </cell>
          <cell r="P38">
            <v>6690</v>
          </cell>
          <cell r="Q38">
            <v>-0.2</v>
          </cell>
          <cell r="R38">
            <v>-10</v>
          </cell>
          <cell r="S38">
            <v>3.6</v>
          </cell>
        </row>
        <row r="39">
          <cell r="C39">
            <v>172</v>
          </cell>
          <cell r="D39">
            <v>166</v>
          </cell>
          <cell r="E39">
            <v>10447</v>
          </cell>
          <cell r="F39">
            <v>9996</v>
          </cell>
          <cell r="G39">
            <v>46008</v>
          </cell>
          <cell r="H39">
            <v>-7.9</v>
          </cell>
          <cell r="I39">
            <v>41293</v>
          </cell>
          <cell r="J39">
            <v>4715</v>
          </cell>
          <cell r="K39">
            <v>-7.1</v>
          </cell>
          <cell r="L39">
            <v>-17</v>
          </cell>
          <cell r="M39">
            <v>121223</v>
          </cell>
          <cell r="N39">
            <v>-3</v>
          </cell>
          <cell r="O39">
            <v>111178</v>
          </cell>
          <cell r="P39">
            <v>10045</v>
          </cell>
          <cell r="Q39">
            <v>-2.2999999999999998</v>
          </cell>
          <cell r="R39">
            <v>-11.8</v>
          </cell>
          <cell r="S39">
            <v>2.6</v>
          </cell>
        </row>
        <row r="41">
          <cell r="C41" t="str">
            <v>...</v>
          </cell>
          <cell r="D41" t="str">
            <v>...</v>
          </cell>
          <cell r="E41" t="str">
            <v>...</v>
          </cell>
          <cell r="F41" t="str">
            <v>...</v>
          </cell>
          <cell r="G41" t="str">
            <v>...</v>
          </cell>
          <cell r="H41" t="str">
            <v>...</v>
          </cell>
          <cell r="I41" t="str">
            <v>...</v>
          </cell>
          <cell r="J41" t="str">
            <v>...</v>
          </cell>
          <cell r="K41" t="str">
            <v>...</v>
          </cell>
          <cell r="L41" t="str">
            <v>...</v>
          </cell>
          <cell r="M41" t="str">
            <v>...</v>
          </cell>
          <cell r="N41" t="str">
            <v>...</v>
          </cell>
          <cell r="O41" t="str">
            <v>...</v>
          </cell>
          <cell r="P41" t="str">
            <v>...</v>
          </cell>
          <cell r="Q41" t="str">
            <v>...</v>
          </cell>
          <cell r="R41" t="str">
            <v>...</v>
          </cell>
          <cell r="S41" t="str">
            <v>...</v>
          </cell>
        </row>
        <row r="42">
          <cell r="C42" t="str">
            <v>...</v>
          </cell>
          <cell r="D42" t="str">
            <v>...</v>
          </cell>
          <cell r="E42" t="str">
            <v>...</v>
          </cell>
          <cell r="F42" t="str">
            <v>...</v>
          </cell>
          <cell r="G42" t="str">
            <v>...</v>
          </cell>
          <cell r="H42" t="str">
            <v>...</v>
          </cell>
          <cell r="I42" t="str">
            <v>...</v>
          </cell>
          <cell r="J42" t="str">
            <v>...</v>
          </cell>
          <cell r="K42" t="str">
            <v>...</v>
          </cell>
          <cell r="L42" t="str">
            <v>...</v>
          </cell>
          <cell r="M42" t="str">
            <v>...</v>
          </cell>
          <cell r="N42" t="str">
            <v>...</v>
          </cell>
          <cell r="O42" t="str">
            <v>...</v>
          </cell>
          <cell r="P42" t="str">
            <v>...</v>
          </cell>
          <cell r="Q42" t="str">
            <v>...</v>
          </cell>
          <cell r="R42" t="str">
            <v>...</v>
          </cell>
          <cell r="S42" t="str">
            <v>...</v>
          </cell>
        </row>
        <row r="43">
          <cell r="C43" t="str">
            <v>...</v>
          </cell>
          <cell r="D43" t="str">
            <v>...</v>
          </cell>
          <cell r="E43" t="str">
            <v>...</v>
          </cell>
          <cell r="F43" t="str">
            <v>...</v>
          </cell>
          <cell r="G43" t="str">
            <v>...</v>
          </cell>
          <cell r="H43" t="str">
            <v>...</v>
          </cell>
          <cell r="I43" t="str">
            <v>...</v>
          </cell>
          <cell r="J43" t="str">
            <v>...</v>
          </cell>
          <cell r="K43" t="str">
            <v>...</v>
          </cell>
          <cell r="L43" t="str">
            <v>...</v>
          </cell>
          <cell r="M43" t="str">
            <v>...</v>
          </cell>
          <cell r="N43" t="str">
            <v>...</v>
          </cell>
          <cell r="O43" t="str">
            <v>...</v>
          </cell>
          <cell r="P43" t="str">
            <v>...</v>
          </cell>
          <cell r="Q43" t="str">
            <v>...</v>
          </cell>
          <cell r="R43" t="str">
            <v>...</v>
          </cell>
          <cell r="S43" t="str">
            <v>...</v>
          </cell>
        </row>
        <row r="44">
          <cell r="C44" t="str">
            <v>...</v>
          </cell>
          <cell r="D44" t="str">
            <v>...</v>
          </cell>
          <cell r="E44" t="str">
            <v>...</v>
          </cell>
          <cell r="F44" t="str">
            <v>...</v>
          </cell>
          <cell r="G44" t="str">
            <v>...</v>
          </cell>
          <cell r="H44" t="str">
            <v>...</v>
          </cell>
          <cell r="I44" t="str">
            <v>...</v>
          </cell>
          <cell r="J44" t="str">
            <v>...</v>
          </cell>
          <cell r="K44" t="str">
            <v>...</v>
          </cell>
          <cell r="L44" t="str">
            <v>...</v>
          </cell>
          <cell r="M44" t="str">
            <v>...</v>
          </cell>
          <cell r="N44" t="str">
            <v>...</v>
          </cell>
          <cell r="O44" t="str">
            <v>...</v>
          </cell>
          <cell r="P44" t="str">
            <v>...</v>
          </cell>
          <cell r="Q44" t="str">
            <v>...</v>
          </cell>
          <cell r="R44" t="str">
            <v>...</v>
          </cell>
          <cell r="S44" t="str">
            <v>...</v>
          </cell>
        </row>
        <row r="45">
          <cell r="C45" t="str">
            <v>...</v>
          </cell>
          <cell r="D45" t="str">
            <v>...</v>
          </cell>
          <cell r="E45" t="str">
            <v>...</v>
          </cell>
          <cell r="F45" t="str">
            <v>...</v>
          </cell>
          <cell r="G45" t="str">
            <v>...</v>
          </cell>
          <cell r="H45" t="str">
            <v>...</v>
          </cell>
          <cell r="I45" t="str">
            <v>...</v>
          </cell>
          <cell r="J45" t="str">
            <v>...</v>
          </cell>
          <cell r="K45" t="str">
            <v>...</v>
          </cell>
          <cell r="L45" t="str">
            <v>...</v>
          </cell>
          <cell r="M45" t="str">
            <v>...</v>
          </cell>
          <cell r="N45" t="str">
            <v>...</v>
          </cell>
          <cell r="O45" t="str">
            <v>...</v>
          </cell>
          <cell r="P45" t="str">
            <v>...</v>
          </cell>
          <cell r="Q45" t="str">
            <v>...</v>
          </cell>
          <cell r="R45" t="str">
            <v>...</v>
          </cell>
          <cell r="S45" t="str">
            <v>...</v>
          </cell>
        </row>
        <row r="46">
          <cell r="C46" t="str">
            <v>...</v>
          </cell>
          <cell r="D46" t="str">
            <v>...</v>
          </cell>
          <cell r="E46" t="str">
            <v>...</v>
          </cell>
          <cell r="F46" t="str">
            <v>...</v>
          </cell>
          <cell r="G46" t="str">
            <v>...</v>
          </cell>
          <cell r="H46" t="str">
            <v>...</v>
          </cell>
          <cell r="I46" t="str">
            <v>...</v>
          </cell>
          <cell r="J46" t="str">
            <v>...</v>
          </cell>
          <cell r="K46" t="str">
            <v>...</v>
          </cell>
          <cell r="L46" t="str">
            <v>...</v>
          </cell>
          <cell r="M46" t="str">
            <v>...</v>
          </cell>
          <cell r="N46" t="str">
            <v>...</v>
          </cell>
          <cell r="O46" t="str">
            <v>...</v>
          </cell>
          <cell r="P46" t="str">
            <v>...</v>
          </cell>
          <cell r="Q46" t="str">
            <v>...</v>
          </cell>
          <cell r="R46" t="str">
            <v>...</v>
          </cell>
          <cell r="S46" t="str">
            <v>...</v>
          </cell>
        </row>
        <row r="47">
          <cell r="C47" t="str">
            <v>...</v>
          </cell>
          <cell r="D47" t="str">
            <v>...</v>
          </cell>
          <cell r="E47" t="str">
            <v>...</v>
          </cell>
          <cell r="F47" t="str">
            <v>...</v>
          </cell>
          <cell r="G47" t="str">
            <v>...</v>
          </cell>
          <cell r="H47" t="str">
            <v>...</v>
          </cell>
          <cell r="I47" t="str">
            <v>...</v>
          </cell>
          <cell r="J47" t="str">
            <v>...</v>
          </cell>
          <cell r="K47" t="str">
            <v>...</v>
          </cell>
          <cell r="L47" t="str">
            <v>...</v>
          </cell>
          <cell r="M47" t="str">
            <v>...</v>
          </cell>
          <cell r="N47" t="str">
            <v>...</v>
          </cell>
          <cell r="O47" t="str">
            <v>...</v>
          </cell>
          <cell r="P47" t="str">
            <v>...</v>
          </cell>
          <cell r="Q47" t="str">
            <v>...</v>
          </cell>
          <cell r="R47" t="str">
            <v>...</v>
          </cell>
          <cell r="S47" t="str">
            <v>...</v>
          </cell>
        </row>
        <row r="49">
          <cell r="C49" t="str">
            <v>...</v>
          </cell>
          <cell r="D49" t="str">
            <v>...</v>
          </cell>
          <cell r="E49" t="str">
            <v>...</v>
          </cell>
          <cell r="F49" t="str">
            <v>...</v>
          </cell>
          <cell r="G49" t="str">
            <v>...</v>
          </cell>
          <cell r="H49" t="str">
            <v>...</v>
          </cell>
          <cell r="I49" t="str">
            <v>...</v>
          </cell>
          <cell r="J49" t="str">
            <v>...</v>
          </cell>
          <cell r="K49" t="str">
            <v>...</v>
          </cell>
          <cell r="L49" t="str">
            <v>...</v>
          </cell>
          <cell r="M49" t="str">
            <v>...</v>
          </cell>
          <cell r="N49" t="str">
            <v>...</v>
          </cell>
          <cell r="O49" t="str">
            <v>...</v>
          </cell>
          <cell r="P49" t="str">
            <v>...</v>
          </cell>
          <cell r="Q49" t="str">
            <v>...</v>
          </cell>
          <cell r="R49" t="str">
            <v>...</v>
          </cell>
          <cell r="S49" t="str">
            <v>...</v>
          </cell>
        </row>
        <row r="50">
          <cell r="C50" t="str">
            <v>...</v>
          </cell>
          <cell r="D50" t="str">
            <v>...</v>
          </cell>
          <cell r="E50" t="str">
            <v>...</v>
          </cell>
          <cell r="F50" t="str">
            <v>...</v>
          </cell>
          <cell r="G50" t="str">
            <v>...</v>
          </cell>
          <cell r="H50" t="str">
            <v>...</v>
          </cell>
          <cell r="I50" t="str">
            <v>...</v>
          </cell>
          <cell r="J50" t="str">
            <v>...</v>
          </cell>
          <cell r="K50" t="str">
            <v>...</v>
          </cell>
          <cell r="L50" t="str">
            <v>...</v>
          </cell>
          <cell r="M50" t="str">
            <v>...</v>
          </cell>
          <cell r="N50" t="str">
            <v>...</v>
          </cell>
          <cell r="O50" t="str">
            <v>...</v>
          </cell>
          <cell r="P50" t="str">
            <v>...</v>
          </cell>
          <cell r="Q50" t="str">
            <v>...</v>
          </cell>
          <cell r="R50" t="str">
            <v>...</v>
          </cell>
          <cell r="S50" t="str">
            <v>...</v>
          </cell>
        </row>
        <row r="51">
          <cell r="C51" t="str">
            <v>...</v>
          </cell>
          <cell r="D51" t="str">
            <v>...</v>
          </cell>
          <cell r="E51" t="str">
            <v>...</v>
          </cell>
          <cell r="F51" t="str">
            <v>...</v>
          </cell>
          <cell r="G51" t="str">
            <v>...</v>
          </cell>
          <cell r="H51" t="str">
            <v>...</v>
          </cell>
          <cell r="I51" t="str">
            <v>...</v>
          </cell>
          <cell r="J51" t="str">
            <v>...</v>
          </cell>
          <cell r="K51" t="str">
            <v>...</v>
          </cell>
          <cell r="L51" t="str">
            <v>...</v>
          </cell>
          <cell r="M51" t="str">
            <v>...</v>
          </cell>
          <cell r="N51" t="str">
            <v>...</v>
          </cell>
          <cell r="O51" t="str">
            <v>...</v>
          </cell>
          <cell r="P51" t="str">
            <v>...</v>
          </cell>
          <cell r="Q51" t="str">
            <v>...</v>
          </cell>
          <cell r="R51" t="str">
            <v>...</v>
          </cell>
          <cell r="S51" t="str">
            <v>...</v>
          </cell>
        </row>
        <row r="52">
          <cell r="C52" t="str">
            <v>...</v>
          </cell>
          <cell r="D52" t="str">
            <v>...</v>
          </cell>
          <cell r="E52" t="str">
            <v>...</v>
          </cell>
          <cell r="F52" t="str">
            <v>...</v>
          </cell>
          <cell r="G52" t="str">
            <v>...</v>
          </cell>
          <cell r="H52" t="str">
            <v>...</v>
          </cell>
          <cell r="I52" t="str">
            <v>...</v>
          </cell>
          <cell r="J52" t="str">
            <v>...</v>
          </cell>
          <cell r="K52" t="str">
            <v>...</v>
          </cell>
          <cell r="L52" t="str">
            <v>...</v>
          </cell>
          <cell r="M52" t="str">
            <v>...</v>
          </cell>
          <cell r="N52" t="str">
            <v>...</v>
          </cell>
          <cell r="O52" t="str">
            <v>...</v>
          </cell>
          <cell r="P52" t="str">
            <v>...</v>
          </cell>
          <cell r="Q52" t="str">
            <v>...</v>
          </cell>
          <cell r="R52" t="str">
            <v>...</v>
          </cell>
          <cell r="S52" t="str">
            <v>...</v>
          </cell>
        </row>
        <row r="53">
          <cell r="C53" t="str">
            <v>...</v>
          </cell>
          <cell r="D53" t="str">
            <v>...</v>
          </cell>
          <cell r="E53" t="str">
            <v>...</v>
          </cell>
          <cell r="F53" t="str">
            <v>...</v>
          </cell>
          <cell r="G53" t="str">
            <v>...</v>
          </cell>
          <cell r="H53" t="str">
            <v>...</v>
          </cell>
          <cell r="I53" t="str">
            <v>...</v>
          </cell>
          <cell r="J53" t="str">
            <v>...</v>
          </cell>
          <cell r="K53" t="str">
            <v>...</v>
          </cell>
          <cell r="L53" t="str">
            <v>...</v>
          </cell>
          <cell r="M53" t="str">
            <v>...</v>
          </cell>
          <cell r="N53" t="str">
            <v>...</v>
          </cell>
          <cell r="O53" t="str">
            <v>...</v>
          </cell>
          <cell r="P53" t="str">
            <v>...</v>
          </cell>
          <cell r="Q53" t="str">
            <v>...</v>
          </cell>
          <cell r="R53" t="str">
            <v>...</v>
          </cell>
          <cell r="S53" t="str">
            <v>...</v>
          </cell>
        </row>
        <row r="54">
          <cell r="C54" t="str">
            <v>...</v>
          </cell>
          <cell r="D54" t="str">
            <v>...</v>
          </cell>
          <cell r="E54" t="str">
            <v>...</v>
          </cell>
          <cell r="F54" t="str">
            <v>...</v>
          </cell>
          <cell r="G54" t="str">
            <v>...</v>
          </cell>
          <cell r="H54" t="str">
            <v>...</v>
          </cell>
          <cell r="I54" t="str">
            <v>...</v>
          </cell>
          <cell r="J54" t="str">
            <v>...</v>
          </cell>
          <cell r="K54" t="str">
            <v>...</v>
          </cell>
          <cell r="L54" t="str">
            <v>...</v>
          </cell>
          <cell r="M54" t="str">
            <v>...</v>
          </cell>
          <cell r="N54" t="str">
            <v>...</v>
          </cell>
          <cell r="O54" t="str">
            <v>...</v>
          </cell>
          <cell r="P54" t="str">
            <v>...</v>
          </cell>
          <cell r="Q54" t="str">
            <v>...</v>
          </cell>
          <cell r="R54" t="str">
            <v>...</v>
          </cell>
          <cell r="S54" t="str">
            <v>...</v>
          </cell>
        </row>
        <row r="55">
          <cell r="C55" t="str">
            <v>...</v>
          </cell>
          <cell r="D55" t="str">
            <v>...</v>
          </cell>
          <cell r="E55" t="str">
            <v>...</v>
          </cell>
          <cell r="F55" t="str">
            <v>...</v>
          </cell>
          <cell r="G55" t="str">
            <v>...</v>
          </cell>
          <cell r="H55" t="str">
            <v>...</v>
          </cell>
          <cell r="I55" t="str">
            <v>...</v>
          </cell>
          <cell r="J55" t="str">
            <v>...</v>
          </cell>
          <cell r="K55" t="str">
            <v>...</v>
          </cell>
          <cell r="L55" t="str">
            <v>...</v>
          </cell>
          <cell r="M55" t="str">
            <v>...</v>
          </cell>
          <cell r="N55" t="str">
            <v>...</v>
          </cell>
          <cell r="O55" t="str">
            <v>...</v>
          </cell>
          <cell r="P55" t="str">
            <v>...</v>
          </cell>
          <cell r="Q55" t="str">
            <v>...</v>
          </cell>
          <cell r="R55" t="str">
            <v>...</v>
          </cell>
          <cell r="S55" t="str">
            <v>...</v>
          </cell>
        </row>
        <row r="57">
          <cell r="C57" t="str">
            <v>...</v>
          </cell>
          <cell r="D57" t="str">
            <v>...</v>
          </cell>
          <cell r="E57" t="str">
            <v>...</v>
          </cell>
          <cell r="F57" t="str">
            <v>...</v>
          </cell>
          <cell r="G57" t="str">
            <v>...</v>
          </cell>
          <cell r="H57" t="str">
            <v>...</v>
          </cell>
          <cell r="I57" t="str">
            <v>...</v>
          </cell>
          <cell r="J57" t="str">
            <v>...</v>
          </cell>
          <cell r="K57" t="str">
            <v>...</v>
          </cell>
          <cell r="L57" t="str">
            <v>...</v>
          </cell>
          <cell r="M57" t="str">
            <v>...</v>
          </cell>
          <cell r="N57" t="str">
            <v>...</v>
          </cell>
          <cell r="O57" t="str">
            <v>...</v>
          </cell>
          <cell r="P57" t="str">
            <v>...</v>
          </cell>
          <cell r="Q57" t="str">
            <v>...</v>
          </cell>
          <cell r="R57" t="str">
            <v>...</v>
          </cell>
          <cell r="S57" t="str">
            <v>...</v>
          </cell>
        </row>
        <row r="58">
          <cell r="C58" t="str">
            <v>...</v>
          </cell>
          <cell r="D58" t="str">
            <v>...</v>
          </cell>
          <cell r="E58" t="str">
            <v>...</v>
          </cell>
          <cell r="F58" t="str">
            <v>...</v>
          </cell>
          <cell r="G58" t="str">
            <v>...</v>
          </cell>
          <cell r="H58" t="str">
            <v>...</v>
          </cell>
          <cell r="I58" t="str">
            <v>...</v>
          </cell>
          <cell r="J58" t="str">
            <v>...</v>
          </cell>
          <cell r="K58" t="str">
            <v>...</v>
          </cell>
          <cell r="L58" t="str">
            <v>...</v>
          </cell>
          <cell r="M58" t="str">
            <v>...</v>
          </cell>
          <cell r="N58" t="str">
            <v>...</v>
          </cell>
          <cell r="O58" t="str">
            <v>...</v>
          </cell>
          <cell r="P58" t="str">
            <v>...</v>
          </cell>
          <cell r="Q58" t="str">
            <v>...</v>
          </cell>
          <cell r="R58" t="str">
            <v>...</v>
          </cell>
          <cell r="S58" t="str">
            <v>...</v>
          </cell>
        </row>
        <row r="59">
          <cell r="C59" t="str">
            <v>...</v>
          </cell>
          <cell r="D59" t="str">
            <v>...</v>
          </cell>
          <cell r="E59" t="str">
            <v>...</v>
          </cell>
          <cell r="F59" t="str">
            <v>...</v>
          </cell>
          <cell r="G59" t="str">
            <v>...</v>
          </cell>
          <cell r="H59" t="str">
            <v>...</v>
          </cell>
          <cell r="I59" t="str">
            <v>...</v>
          </cell>
          <cell r="J59" t="str">
            <v>...</v>
          </cell>
          <cell r="K59" t="str">
            <v>...</v>
          </cell>
          <cell r="L59" t="str">
            <v>...</v>
          </cell>
          <cell r="M59" t="str">
            <v>...</v>
          </cell>
          <cell r="N59" t="str">
            <v>...</v>
          </cell>
          <cell r="O59" t="str">
            <v>...</v>
          </cell>
          <cell r="P59" t="str">
            <v>...</v>
          </cell>
          <cell r="Q59" t="str">
            <v>...</v>
          </cell>
          <cell r="R59" t="str">
            <v>...</v>
          </cell>
          <cell r="S59" t="str">
            <v>...</v>
          </cell>
        </row>
        <row r="60">
          <cell r="C60" t="str">
            <v>...</v>
          </cell>
          <cell r="D60" t="str">
            <v>...</v>
          </cell>
          <cell r="E60" t="str">
            <v>...</v>
          </cell>
          <cell r="F60" t="str">
            <v>...</v>
          </cell>
          <cell r="G60" t="str">
            <v>...</v>
          </cell>
          <cell r="H60" t="str">
            <v>...</v>
          </cell>
          <cell r="I60" t="str">
            <v>...</v>
          </cell>
          <cell r="J60" t="str">
            <v>...</v>
          </cell>
          <cell r="K60" t="str">
            <v>...</v>
          </cell>
          <cell r="L60" t="str">
            <v>...</v>
          </cell>
          <cell r="M60" t="str">
            <v>...</v>
          </cell>
          <cell r="N60" t="str">
            <v>...</v>
          </cell>
          <cell r="O60" t="str">
            <v>...</v>
          </cell>
          <cell r="P60" t="str">
            <v>...</v>
          </cell>
          <cell r="Q60" t="str">
            <v>...</v>
          </cell>
          <cell r="R60" t="str">
            <v>...</v>
          </cell>
          <cell r="S60" t="str">
            <v>...</v>
          </cell>
        </row>
        <row r="61">
          <cell r="C61" t="str">
            <v>...</v>
          </cell>
          <cell r="D61" t="str">
            <v>...</v>
          </cell>
          <cell r="E61" t="str">
            <v>...</v>
          </cell>
          <cell r="F61" t="str">
            <v>...</v>
          </cell>
          <cell r="G61" t="str">
            <v>...</v>
          </cell>
          <cell r="H61" t="str">
            <v>...</v>
          </cell>
          <cell r="I61" t="str">
            <v>...</v>
          </cell>
          <cell r="J61" t="str">
            <v>...</v>
          </cell>
          <cell r="K61" t="str">
            <v>...</v>
          </cell>
          <cell r="L61" t="str">
            <v>...</v>
          </cell>
          <cell r="M61" t="str">
            <v>...</v>
          </cell>
          <cell r="N61" t="str">
            <v>...</v>
          </cell>
          <cell r="O61" t="str">
            <v>...</v>
          </cell>
          <cell r="P61" t="str">
            <v>...</v>
          </cell>
          <cell r="Q61" t="str">
            <v>...</v>
          </cell>
          <cell r="R61" t="str">
            <v>...</v>
          </cell>
          <cell r="S61" t="str">
            <v>...</v>
          </cell>
        </row>
        <row r="62">
          <cell r="C62" t="str">
            <v>...</v>
          </cell>
          <cell r="D62" t="str">
            <v>...</v>
          </cell>
          <cell r="E62" t="str">
            <v>...</v>
          </cell>
          <cell r="F62" t="str">
            <v>...</v>
          </cell>
          <cell r="G62" t="str">
            <v>...</v>
          </cell>
          <cell r="H62" t="str">
            <v>...</v>
          </cell>
          <cell r="I62" t="str">
            <v>...</v>
          </cell>
          <cell r="J62" t="str">
            <v>...</v>
          </cell>
          <cell r="K62" t="str">
            <v>...</v>
          </cell>
          <cell r="L62" t="str">
            <v>...</v>
          </cell>
          <cell r="M62" t="str">
            <v>...</v>
          </cell>
          <cell r="N62" t="str">
            <v>...</v>
          </cell>
          <cell r="O62" t="str">
            <v>...</v>
          </cell>
          <cell r="P62" t="str">
            <v>...</v>
          </cell>
          <cell r="Q62" t="str">
            <v>...</v>
          </cell>
          <cell r="R62" t="str">
            <v>...</v>
          </cell>
          <cell r="S62" t="str">
            <v>...</v>
          </cell>
        </row>
        <row r="63">
          <cell r="C63" t="str">
            <v>...</v>
          </cell>
          <cell r="D63" t="str">
            <v>...</v>
          </cell>
          <cell r="E63" t="str">
            <v>...</v>
          </cell>
          <cell r="F63" t="str">
            <v>...</v>
          </cell>
          <cell r="G63" t="str">
            <v>...</v>
          </cell>
          <cell r="H63" t="str">
            <v>...</v>
          </cell>
          <cell r="I63" t="str">
            <v>...</v>
          </cell>
          <cell r="J63" t="str">
            <v>...</v>
          </cell>
          <cell r="K63" t="str">
            <v>...</v>
          </cell>
          <cell r="L63" t="str">
            <v>...</v>
          </cell>
          <cell r="M63" t="str">
            <v>...</v>
          </cell>
          <cell r="N63" t="str">
            <v>...</v>
          </cell>
          <cell r="O63" t="str">
            <v>...</v>
          </cell>
          <cell r="P63" t="str">
            <v>...</v>
          </cell>
          <cell r="Q63" t="str">
            <v>...</v>
          </cell>
          <cell r="R63" t="str">
            <v>...</v>
          </cell>
          <cell r="S63" t="str">
            <v>...</v>
          </cell>
        </row>
        <row r="65">
          <cell r="C65" t="str">
            <v>...</v>
          </cell>
          <cell r="D65" t="str">
            <v>...</v>
          </cell>
          <cell r="E65" t="str">
            <v>...</v>
          </cell>
          <cell r="F65" t="str">
            <v>...</v>
          </cell>
          <cell r="G65" t="str">
            <v>...</v>
          </cell>
          <cell r="H65" t="str">
            <v>...</v>
          </cell>
          <cell r="I65" t="str">
            <v>...</v>
          </cell>
          <cell r="J65" t="str">
            <v>...</v>
          </cell>
          <cell r="K65" t="str">
            <v>...</v>
          </cell>
          <cell r="L65" t="str">
            <v>...</v>
          </cell>
          <cell r="M65" t="str">
            <v>...</v>
          </cell>
          <cell r="N65" t="str">
            <v>...</v>
          </cell>
          <cell r="O65" t="str">
            <v>...</v>
          </cell>
          <cell r="P65" t="str">
            <v>...</v>
          </cell>
          <cell r="Q65" t="str">
            <v>...</v>
          </cell>
          <cell r="R65" t="str">
            <v>...</v>
          </cell>
          <cell r="S65" t="str">
            <v>...</v>
          </cell>
        </row>
        <row r="66">
          <cell r="C66" t="str">
            <v>...</v>
          </cell>
          <cell r="D66" t="str">
            <v>...</v>
          </cell>
          <cell r="E66" t="str">
            <v>...</v>
          </cell>
          <cell r="F66" t="str">
            <v>...</v>
          </cell>
          <cell r="G66" t="str">
            <v>...</v>
          </cell>
          <cell r="H66" t="str">
            <v>...</v>
          </cell>
          <cell r="I66" t="str">
            <v>...</v>
          </cell>
          <cell r="J66" t="str">
            <v>...</v>
          </cell>
          <cell r="K66" t="str">
            <v>...</v>
          </cell>
          <cell r="L66" t="str">
            <v>...</v>
          </cell>
          <cell r="M66" t="str">
            <v>...</v>
          </cell>
          <cell r="N66" t="str">
            <v>...</v>
          </cell>
          <cell r="O66" t="str">
            <v>...</v>
          </cell>
          <cell r="P66" t="str">
            <v>...</v>
          </cell>
          <cell r="Q66" t="str">
            <v>...</v>
          </cell>
          <cell r="R66" t="str">
            <v>...</v>
          </cell>
          <cell r="S66" t="str">
            <v>...</v>
          </cell>
        </row>
        <row r="67">
          <cell r="C67" t="str">
            <v>...</v>
          </cell>
          <cell r="D67" t="str">
            <v>...</v>
          </cell>
          <cell r="E67" t="str">
            <v>...</v>
          </cell>
          <cell r="F67" t="str">
            <v>...</v>
          </cell>
          <cell r="G67" t="str">
            <v>...</v>
          </cell>
          <cell r="H67" t="str">
            <v>...</v>
          </cell>
          <cell r="I67" t="str">
            <v>...</v>
          </cell>
          <cell r="J67" t="str">
            <v>...</v>
          </cell>
          <cell r="K67" t="str">
            <v>...</v>
          </cell>
          <cell r="L67" t="str">
            <v>...</v>
          </cell>
          <cell r="M67" t="str">
            <v>...</v>
          </cell>
          <cell r="N67" t="str">
            <v>...</v>
          </cell>
          <cell r="O67" t="str">
            <v>...</v>
          </cell>
          <cell r="P67" t="str">
            <v>...</v>
          </cell>
          <cell r="Q67" t="str">
            <v>...</v>
          </cell>
          <cell r="R67" t="str">
            <v>...</v>
          </cell>
          <cell r="S67" t="str">
            <v>...</v>
          </cell>
        </row>
        <row r="68">
          <cell r="C68" t="str">
            <v>...</v>
          </cell>
          <cell r="D68" t="str">
            <v>...</v>
          </cell>
          <cell r="E68" t="str">
            <v>...</v>
          </cell>
          <cell r="F68" t="str">
            <v>...</v>
          </cell>
          <cell r="G68" t="str">
            <v>...</v>
          </cell>
          <cell r="H68" t="str">
            <v>...</v>
          </cell>
          <cell r="I68" t="str">
            <v>...</v>
          </cell>
          <cell r="J68" t="str">
            <v>...</v>
          </cell>
          <cell r="K68" t="str">
            <v>...</v>
          </cell>
          <cell r="L68" t="str">
            <v>...</v>
          </cell>
          <cell r="M68" t="str">
            <v>...</v>
          </cell>
          <cell r="N68" t="str">
            <v>...</v>
          </cell>
          <cell r="O68" t="str">
            <v>...</v>
          </cell>
          <cell r="P68" t="str">
            <v>...</v>
          </cell>
          <cell r="Q68" t="str">
            <v>...</v>
          </cell>
          <cell r="R68" t="str">
            <v>...</v>
          </cell>
          <cell r="S68" t="str">
            <v>...</v>
          </cell>
        </row>
        <row r="69">
          <cell r="C69" t="str">
            <v>...</v>
          </cell>
          <cell r="D69" t="str">
            <v>...</v>
          </cell>
          <cell r="E69" t="str">
            <v>...</v>
          </cell>
          <cell r="F69" t="str">
            <v>...</v>
          </cell>
          <cell r="G69" t="str">
            <v>...</v>
          </cell>
          <cell r="H69" t="str">
            <v>...</v>
          </cell>
          <cell r="I69" t="str">
            <v>...</v>
          </cell>
          <cell r="J69" t="str">
            <v>...</v>
          </cell>
          <cell r="K69" t="str">
            <v>...</v>
          </cell>
          <cell r="L69" t="str">
            <v>...</v>
          </cell>
          <cell r="M69" t="str">
            <v>...</v>
          </cell>
          <cell r="N69" t="str">
            <v>...</v>
          </cell>
          <cell r="O69" t="str">
            <v>...</v>
          </cell>
          <cell r="P69" t="str">
            <v>...</v>
          </cell>
          <cell r="Q69" t="str">
            <v>...</v>
          </cell>
          <cell r="R69" t="str">
            <v>...</v>
          </cell>
          <cell r="S69" t="str">
            <v>...</v>
          </cell>
        </row>
        <row r="70">
          <cell r="C70" t="str">
            <v>...</v>
          </cell>
          <cell r="D70" t="str">
            <v>...</v>
          </cell>
          <cell r="E70" t="str">
            <v>...</v>
          </cell>
          <cell r="F70" t="str">
            <v>...</v>
          </cell>
          <cell r="G70" t="str">
            <v>...</v>
          </cell>
          <cell r="H70" t="str">
            <v>...</v>
          </cell>
          <cell r="I70" t="str">
            <v>...</v>
          </cell>
          <cell r="J70" t="str">
            <v>...</v>
          </cell>
          <cell r="K70" t="str">
            <v>...</v>
          </cell>
          <cell r="L70" t="str">
            <v>...</v>
          </cell>
          <cell r="M70" t="str">
            <v>...</v>
          </cell>
          <cell r="N70" t="str">
            <v>...</v>
          </cell>
          <cell r="O70" t="str">
            <v>...</v>
          </cell>
          <cell r="P70" t="str">
            <v>...</v>
          </cell>
          <cell r="Q70" t="str">
            <v>...</v>
          </cell>
          <cell r="R70" t="str">
            <v>...</v>
          </cell>
          <cell r="S70" t="str">
            <v>...</v>
          </cell>
        </row>
        <row r="71">
          <cell r="C71" t="str">
            <v>...</v>
          </cell>
          <cell r="D71" t="str">
            <v>...</v>
          </cell>
          <cell r="E71" t="str">
            <v>...</v>
          </cell>
          <cell r="F71" t="str">
            <v>...</v>
          </cell>
          <cell r="G71" t="str">
            <v>...</v>
          </cell>
          <cell r="H71" t="str">
            <v>...</v>
          </cell>
          <cell r="I71" t="str">
            <v>...</v>
          </cell>
          <cell r="J71" t="str">
            <v>...</v>
          </cell>
          <cell r="K71" t="str">
            <v>...</v>
          </cell>
          <cell r="L71" t="str">
            <v>...</v>
          </cell>
          <cell r="M71" t="str">
            <v>...</v>
          </cell>
          <cell r="N71" t="str">
            <v>...</v>
          </cell>
          <cell r="O71" t="str">
            <v>...</v>
          </cell>
          <cell r="P71" t="str">
            <v>...</v>
          </cell>
          <cell r="Q71" t="str">
            <v>...</v>
          </cell>
          <cell r="R71" t="str">
            <v>...</v>
          </cell>
          <cell r="S71" t="str">
            <v>...</v>
          </cell>
        </row>
        <row r="73">
          <cell r="C73" t="str">
            <v>...</v>
          </cell>
          <cell r="D73" t="str">
            <v>...</v>
          </cell>
          <cell r="E73" t="str">
            <v>...</v>
          </cell>
          <cell r="F73" t="str">
            <v>...</v>
          </cell>
          <cell r="G73" t="str">
            <v>...</v>
          </cell>
          <cell r="H73" t="str">
            <v>...</v>
          </cell>
          <cell r="I73" t="str">
            <v>...</v>
          </cell>
          <cell r="J73" t="str">
            <v>...</v>
          </cell>
          <cell r="K73" t="str">
            <v>...</v>
          </cell>
          <cell r="L73" t="str">
            <v>...</v>
          </cell>
          <cell r="M73" t="str">
            <v>...</v>
          </cell>
          <cell r="N73" t="str">
            <v>...</v>
          </cell>
          <cell r="O73" t="str">
            <v>...</v>
          </cell>
          <cell r="P73" t="str">
            <v>...</v>
          </cell>
          <cell r="Q73" t="str">
            <v>...</v>
          </cell>
          <cell r="R73" t="str">
            <v>...</v>
          </cell>
          <cell r="S73" t="str">
            <v>...</v>
          </cell>
        </row>
        <row r="74">
          <cell r="C74" t="str">
            <v>...</v>
          </cell>
          <cell r="D74" t="str">
            <v>...</v>
          </cell>
          <cell r="E74" t="str">
            <v>...</v>
          </cell>
          <cell r="F74" t="str">
            <v>...</v>
          </cell>
          <cell r="G74" t="str">
            <v>...</v>
          </cell>
          <cell r="H74" t="str">
            <v>...</v>
          </cell>
          <cell r="I74" t="str">
            <v>...</v>
          </cell>
          <cell r="J74" t="str">
            <v>...</v>
          </cell>
          <cell r="K74" t="str">
            <v>...</v>
          </cell>
          <cell r="L74" t="str">
            <v>...</v>
          </cell>
          <cell r="M74" t="str">
            <v>...</v>
          </cell>
          <cell r="N74" t="str">
            <v>...</v>
          </cell>
          <cell r="O74" t="str">
            <v>...</v>
          </cell>
          <cell r="P74" t="str">
            <v>...</v>
          </cell>
          <cell r="Q74" t="str">
            <v>...</v>
          </cell>
          <cell r="R74" t="str">
            <v>...</v>
          </cell>
          <cell r="S74" t="str">
            <v>...</v>
          </cell>
        </row>
        <row r="75">
          <cell r="C75" t="str">
            <v>...</v>
          </cell>
          <cell r="D75" t="str">
            <v>...</v>
          </cell>
          <cell r="E75" t="str">
            <v>...</v>
          </cell>
          <cell r="F75" t="str">
            <v>...</v>
          </cell>
          <cell r="G75" t="str">
            <v>...</v>
          </cell>
          <cell r="H75" t="str">
            <v>...</v>
          </cell>
          <cell r="I75" t="str">
            <v>...</v>
          </cell>
          <cell r="J75" t="str">
            <v>...</v>
          </cell>
          <cell r="K75" t="str">
            <v>...</v>
          </cell>
          <cell r="L75" t="str">
            <v>...</v>
          </cell>
          <cell r="M75" t="str">
            <v>...</v>
          </cell>
          <cell r="N75" t="str">
            <v>...</v>
          </cell>
          <cell r="O75" t="str">
            <v>...</v>
          </cell>
          <cell r="P75" t="str">
            <v>...</v>
          </cell>
          <cell r="Q75" t="str">
            <v>...</v>
          </cell>
          <cell r="R75" t="str">
            <v>...</v>
          </cell>
          <cell r="S75" t="str">
            <v>...</v>
          </cell>
        </row>
        <row r="76">
          <cell r="C76" t="str">
            <v>...</v>
          </cell>
          <cell r="D76" t="str">
            <v>...</v>
          </cell>
          <cell r="E76" t="str">
            <v>...</v>
          </cell>
          <cell r="F76" t="str">
            <v>...</v>
          </cell>
          <cell r="G76" t="str">
            <v>...</v>
          </cell>
          <cell r="H76" t="str">
            <v>...</v>
          </cell>
          <cell r="I76" t="str">
            <v>...</v>
          </cell>
          <cell r="J76" t="str">
            <v>...</v>
          </cell>
          <cell r="K76" t="str">
            <v>...</v>
          </cell>
          <cell r="L76" t="str">
            <v>...</v>
          </cell>
          <cell r="M76" t="str">
            <v>...</v>
          </cell>
          <cell r="N76" t="str">
            <v>...</v>
          </cell>
          <cell r="O76" t="str">
            <v>...</v>
          </cell>
          <cell r="P76" t="str">
            <v>...</v>
          </cell>
          <cell r="Q76" t="str">
            <v>...</v>
          </cell>
          <cell r="R76" t="str">
            <v>...</v>
          </cell>
          <cell r="S76" t="str">
            <v>...</v>
          </cell>
        </row>
        <row r="77">
          <cell r="C77" t="str">
            <v>...</v>
          </cell>
          <cell r="D77" t="str">
            <v>...</v>
          </cell>
          <cell r="E77" t="str">
            <v>...</v>
          </cell>
          <cell r="F77" t="str">
            <v>...</v>
          </cell>
          <cell r="G77" t="str">
            <v>...</v>
          </cell>
          <cell r="H77" t="str">
            <v>...</v>
          </cell>
          <cell r="I77" t="str">
            <v>...</v>
          </cell>
          <cell r="J77" t="str">
            <v>...</v>
          </cell>
          <cell r="K77" t="str">
            <v>...</v>
          </cell>
          <cell r="L77" t="str">
            <v>...</v>
          </cell>
          <cell r="M77" t="str">
            <v>...</v>
          </cell>
          <cell r="N77" t="str">
            <v>...</v>
          </cell>
          <cell r="O77" t="str">
            <v>...</v>
          </cell>
          <cell r="P77" t="str">
            <v>...</v>
          </cell>
          <cell r="Q77" t="str">
            <v>...</v>
          </cell>
          <cell r="R77" t="str">
            <v>...</v>
          </cell>
          <cell r="S77" t="str">
            <v>...</v>
          </cell>
        </row>
        <row r="78">
          <cell r="C78" t="str">
            <v>...</v>
          </cell>
          <cell r="D78" t="str">
            <v>...</v>
          </cell>
          <cell r="E78" t="str">
            <v>...</v>
          </cell>
          <cell r="F78" t="str">
            <v>...</v>
          </cell>
          <cell r="G78" t="str">
            <v>...</v>
          </cell>
          <cell r="H78" t="str">
            <v>...</v>
          </cell>
          <cell r="I78" t="str">
            <v>...</v>
          </cell>
          <cell r="J78" t="str">
            <v>...</v>
          </cell>
          <cell r="K78" t="str">
            <v>...</v>
          </cell>
          <cell r="L78" t="str">
            <v>...</v>
          </cell>
          <cell r="M78" t="str">
            <v>...</v>
          </cell>
          <cell r="N78" t="str">
            <v>...</v>
          </cell>
          <cell r="O78" t="str">
            <v>...</v>
          </cell>
          <cell r="P78" t="str">
            <v>...</v>
          </cell>
          <cell r="Q78" t="str">
            <v>...</v>
          </cell>
          <cell r="R78" t="str">
            <v>...</v>
          </cell>
          <cell r="S78" t="str">
            <v>...</v>
          </cell>
        </row>
        <row r="79">
          <cell r="C79" t="str">
            <v>...</v>
          </cell>
          <cell r="D79" t="str">
            <v>...</v>
          </cell>
          <cell r="E79" t="str">
            <v>...</v>
          </cell>
          <cell r="F79" t="str">
            <v>...</v>
          </cell>
          <cell r="G79" t="str">
            <v>...</v>
          </cell>
          <cell r="H79" t="str">
            <v>...</v>
          </cell>
          <cell r="I79" t="str">
            <v>...</v>
          </cell>
          <cell r="J79" t="str">
            <v>...</v>
          </cell>
          <cell r="K79" t="str">
            <v>...</v>
          </cell>
          <cell r="L79" t="str">
            <v>...</v>
          </cell>
          <cell r="M79" t="str">
            <v>...</v>
          </cell>
          <cell r="N79" t="str">
            <v>...</v>
          </cell>
          <cell r="O79" t="str">
            <v>...</v>
          </cell>
          <cell r="P79" t="str">
            <v>...</v>
          </cell>
          <cell r="Q79" t="str">
            <v>...</v>
          </cell>
          <cell r="R79" t="str">
            <v>...</v>
          </cell>
          <cell r="S79" t="str">
            <v>...</v>
          </cell>
        </row>
        <row r="81">
          <cell r="C81" t="str">
            <v>...</v>
          </cell>
          <cell r="D81" t="str">
            <v>...</v>
          </cell>
          <cell r="E81" t="str">
            <v>...</v>
          </cell>
          <cell r="F81" t="str">
            <v>...</v>
          </cell>
          <cell r="G81" t="str">
            <v>...</v>
          </cell>
          <cell r="H81" t="str">
            <v>...</v>
          </cell>
          <cell r="I81" t="str">
            <v>...</v>
          </cell>
          <cell r="J81" t="str">
            <v>...</v>
          </cell>
          <cell r="K81" t="str">
            <v>...</v>
          </cell>
          <cell r="L81" t="str">
            <v>...</v>
          </cell>
          <cell r="M81" t="str">
            <v>...</v>
          </cell>
          <cell r="N81" t="str">
            <v>...</v>
          </cell>
          <cell r="O81" t="str">
            <v>...</v>
          </cell>
          <cell r="P81" t="str">
            <v>...</v>
          </cell>
          <cell r="Q81" t="str">
            <v>...</v>
          </cell>
          <cell r="R81" t="str">
            <v>...</v>
          </cell>
          <cell r="S81" t="str">
            <v>...</v>
          </cell>
        </row>
        <row r="82">
          <cell r="C82" t="str">
            <v>...</v>
          </cell>
          <cell r="D82" t="str">
            <v>...</v>
          </cell>
          <cell r="E82" t="str">
            <v>...</v>
          </cell>
          <cell r="F82" t="str">
            <v>...</v>
          </cell>
          <cell r="G82" t="str">
            <v>...</v>
          </cell>
          <cell r="H82" t="str">
            <v>...</v>
          </cell>
          <cell r="I82" t="str">
            <v>...</v>
          </cell>
          <cell r="J82" t="str">
            <v>...</v>
          </cell>
          <cell r="K82" t="str">
            <v>...</v>
          </cell>
          <cell r="L82" t="str">
            <v>...</v>
          </cell>
          <cell r="M82" t="str">
            <v>...</v>
          </cell>
          <cell r="N82" t="str">
            <v>...</v>
          </cell>
          <cell r="O82" t="str">
            <v>...</v>
          </cell>
          <cell r="P82" t="str">
            <v>...</v>
          </cell>
          <cell r="Q82" t="str">
            <v>...</v>
          </cell>
          <cell r="R82" t="str">
            <v>...</v>
          </cell>
          <cell r="S82" t="str">
            <v>...</v>
          </cell>
        </row>
        <row r="83">
          <cell r="C83" t="str">
            <v>...</v>
          </cell>
          <cell r="D83" t="str">
            <v>...</v>
          </cell>
          <cell r="E83" t="str">
            <v>...</v>
          </cell>
          <cell r="F83" t="str">
            <v>...</v>
          </cell>
          <cell r="G83" t="str">
            <v>...</v>
          </cell>
          <cell r="H83" t="str">
            <v>...</v>
          </cell>
          <cell r="I83" t="str">
            <v>...</v>
          </cell>
          <cell r="J83" t="str">
            <v>...</v>
          </cell>
          <cell r="K83" t="str">
            <v>...</v>
          </cell>
          <cell r="L83" t="str">
            <v>...</v>
          </cell>
          <cell r="M83" t="str">
            <v>...</v>
          </cell>
          <cell r="N83" t="str">
            <v>...</v>
          </cell>
          <cell r="O83" t="str">
            <v>...</v>
          </cell>
          <cell r="P83" t="str">
            <v>...</v>
          </cell>
          <cell r="Q83" t="str">
            <v>...</v>
          </cell>
          <cell r="R83" t="str">
            <v>...</v>
          </cell>
          <cell r="S83" t="str">
            <v>...</v>
          </cell>
        </row>
        <row r="84">
          <cell r="C84" t="str">
            <v>...</v>
          </cell>
          <cell r="D84" t="str">
            <v>...</v>
          </cell>
          <cell r="E84" t="str">
            <v>...</v>
          </cell>
          <cell r="F84" t="str">
            <v>...</v>
          </cell>
          <cell r="G84" t="str">
            <v>...</v>
          </cell>
          <cell r="H84" t="str">
            <v>...</v>
          </cell>
          <cell r="I84" t="str">
            <v>...</v>
          </cell>
          <cell r="J84" t="str">
            <v>...</v>
          </cell>
          <cell r="K84" t="str">
            <v>...</v>
          </cell>
          <cell r="L84" t="str">
            <v>...</v>
          </cell>
          <cell r="M84" t="str">
            <v>...</v>
          </cell>
          <cell r="N84" t="str">
            <v>...</v>
          </cell>
          <cell r="O84" t="str">
            <v>...</v>
          </cell>
          <cell r="P84" t="str">
            <v>...</v>
          </cell>
          <cell r="Q84" t="str">
            <v>...</v>
          </cell>
          <cell r="R84" t="str">
            <v>...</v>
          </cell>
          <cell r="S84" t="str">
            <v>...</v>
          </cell>
        </row>
        <row r="85">
          <cell r="C85" t="str">
            <v>...</v>
          </cell>
          <cell r="D85" t="str">
            <v>...</v>
          </cell>
          <cell r="E85" t="str">
            <v>...</v>
          </cell>
          <cell r="F85" t="str">
            <v>...</v>
          </cell>
          <cell r="G85" t="str">
            <v>...</v>
          </cell>
          <cell r="H85" t="str">
            <v>...</v>
          </cell>
          <cell r="I85" t="str">
            <v>...</v>
          </cell>
          <cell r="J85" t="str">
            <v>...</v>
          </cell>
          <cell r="K85" t="str">
            <v>...</v>
          </cell>
          <cell r="L85" t="str">
            <v>...</v>
          </cell>
          <cell r="M85" t="str">
            <v>...</v>
          </cell>
          <cell r="N85" t="str">
            <v>...</v>
          </cell>
          <cell r="O85" t="str">
            <v>...</v>
          </cell>
          <cell r="P85" t="str">
            <v>...</v>
          </cell>
          <cell r="Q85" t="str">
            <v>...</v>
          </cell>
          <cell r="R85" t="str">
            <v>...</v>
          </cell>
          <cell r="S85" t="str">
            <v>...</v>
          </cell>
        </row>
        <row r="86">
          <cell r="C86" t="str">
            <v>...</v>
          </cell>
          <cell r="D86" t="str">
            <v>...</v>
          </cell>
          <cell r="E86" t="str">
            <v>...</v>
          </cell>
          <cell r="F86" t="str">
            <v>...</v>
          </cell>
          <cell r="G86" t="str">
            <v>...</v>
          </cell>
          <cell r="H86" t="str">
            <v>...</v>
          </cell>
          <cell r="I86" t="str">
            <v>...</v>
          </cell>
          <cell r="J86" t="str">
            <v>...</v>
          </cell>
          <cell r="K86" t="str">
            <v>...</v>
          </cell>
          <cell r="L86" t="str">
            <v>...</v>
          </cell>
          <cell r="M86" t="str">
            <v>...</v>
          </cell>
          <cell r="N86" t="str">
            <v>...</v>
          </cell>
          <cell r="O86" t="str">
            <v>...</v>
          </cell>
          <cell r="P86" t="str">
            <v>...</v>
          </cell>
          <cell r="Q86" t="str">
            <v>...</v>
          </cell>
          <cell r="R86" t="str">
            <v>...</v>
          </cell>
          <cell r="S86" t="str">
            <v>...</v>
          </cell>
        </row>
        <row r="87">
          <cell r="C87" t="str">
            <v>...</v>
          </cell>
          <cell r="D87" t="str">
            <v>...</v>
          </cell>
          <cell r="E87" t="str">
            <v>...</v>
          </cell>
          <cell r="F87" t="str">
            <v>...</v>
          </cell>
          <cell r="G87" t="str">
            <v>...</v>
          </cell>
          <cell r="H87" t="str">
            <v>...</v>
          </cell>
          <cell r="I87" t="str">
            <v>...</v>
          </cell>
          <cell r="J87" t="str">
            <v>...</v>
          </cell>
          <cell r="K87" t="str">
            <v>...</v>
          </cell>
          <cell r="L87" t="str">
            <v>...</v>
          </cell>
          <cell r="M87" t="str">
            <v>...</v>
          </cell>
          <cell r="N87" t="str">
            <v>...</v>
          </cell>
          <cell r="O87" t="str">
            <v>...</v>
          </cell>
          <cell r="P87" t="str">
            <v>...</v>
          </cell>
          <cell r="Q87" t="str">
            <v>...</v>
          </cell>
          <cell r="R87" t="str">
            <v>...</v>
          </cell>
          <cell r="S87" t="str">
            <v>...</v>
          </cell>
        </row>
        <row r="89">
          <cell r="C89" t="str">
            <v>...</v>
          </cell>
          <cell r="D89" t="str">
            <v>...</v>
          </cell>
          <cell r="E89" t="str">
            <v>...</v>
          </cell>
          <cell r="F89" t="str">
            <v>...</v>
          </cell>
          <cell r="G89" t="str">
            <v>...</v>
          </cell>
          <cell r="H89" t="str">
            <v>...</v>
          </cell>
          <cell r="I89" t="str">
            <v>...</v>
          </cell>
          <cell r="J89" t="str">
            <v>...</v>
          </cell>
          <cell r="K89" t="str">
            <v>...</v>
          </cell>
          <cell r="L89" t="str">
            <v>...</v>
          </cell>
          <cell r="M89" t="str">
            <v>...</v>
          </cell>
          <cell r="N89" t="str">
            <v>...</v>
          </cell>
          <cell r="O89" t="str">
            <v>...</v>
          </cell>
          <cell r="P89" t="str">
            <v>...</v>
          </cell>
          <cell r="Q89" t="str">
            <v>...</v>
          </cell>
          <cell r="R89" t="str">
            <v>...</v>
          </cell>
          <cell r="S89" t="str">
            <v>...</v>
          </cell>
        </row>
        <row r="90">
          <cell r="C90" t="str">
            <v>...</v>
          </cell>
          <cell r="D90" t="str">
            <v>...</v>
          </cell>
          <cell r="E90" t="str">
            <v>...</v>
          </cell>
          <cell r="F90" t="str">
            <v>...</v>
          </cell>
          <cell r="G90" t="str">
            <v>...</v>
          </cell>
          <cell r="H90" t="str">
            <v>...</v>
          </cell>
          <cell r="I90" t="str">
            <v>...</v>
          </cell>
          <cell r="J90" t="str">
            <v>...</v>
          </cell>
          <cell r="K90" t="str">
            <v>...</v>
          </cell>
          <cell r="L90" t="str">
            <v>...</v>
          </cell>
          <cell r="M90" t="str">
            <v>...</v>
          </cell>
          <cell r="N90" t="str">
            <v>...</v>
          </cell>
          <cell r="O90" t="str">
            <v>...</v>
          </cell>
          <cell r="P90" t="str">
            <v>...</v>
          </cell>
          <cell r="Q90" t="str">
            <v>...</v>
          </cell>
          <cell r="R90" t="str">
            <v>...</v>
          </cell>
          <cell r="S90" t="str">
            <v>...</v>
          </cell>
        </row>
        <row r="91">
          <cell r="C91" t="str">
            <v>...</v>
          </cell>
          <cell r="D91" t="str">
            <v>...</v>
          </cell>
          <cell r="E91" t="str">
            <v>...</v>
          </cell>
          <cell r="F91" t="str">
            <v>...</v>
          </cell>
          <cell r="G91" t="str">
            <v>...</v>
          </cell>
          <cell r="H91" t="str">
            <v>...</v>
          </cell>
          <cell r="I91" t="str">
            <v>...</v>
          </cell>
          <cell r="J91" t="str">
            <v>...</v>
          </cell>
          <cell r="K91" t="str">
            <v>...</v>
          </cell>
          <cell r="L91" t="str">
            <v>...</v>
          </cell>
          <cell r="M91" t="str">
            <v>...</v>
          </cell>
          <cell r="N91" t="str">
            <v>...</v>
          </cell>
          <cell r="O91" t="str">
            <v>...</v>
          </cell>
          <cell r="P91" t="str">
            <v>...</v>
          </cell>
          <cell r="Q91" t="str">
            <v>...</v>
          </cell>
          <cell r="R91" t="str">
            <v>...</v>
          </cell>
          <cell r="S91" t="str">
            <v>...</v>
          </cell>
        </row>
        <row r="92">
          <cell r="C92" t="str">
            <v>...</v>
          </cell>
          <cell r="D92" t="str">
            <v>...</v>
          </cell>
          <cell r="E92" t="str">
            <v>...</v>
          </cell>
          <cell r="F92" t="str">
            <v>...</v>
          </cell>
          <cell r="G92" t="str">
            <v>...</v>
          </cell>
          <cell r="H92" t="str">
            <v>...</v>
          </cell>
          <cell r="I92" t="str">
            <v>...</v>
          </cell>
          <cell r="J92" t="str">
            <v>...</v>
          </cell>
          <cell r="K92" t="str">
            <v>...</v>
          </cell>
          <cell r="L92" t="str">
            <v>...</v>
          </cell>
          <cell r="M92" t="str">
            <v>...</v>
          </cell>
          <cell r="N92" t="str">
            <v>...</v>
          </cell>
          <cell r="O92" t="str">
            <v>...</v>
          </cell>
          <cell r="P92" t="str">
            <v>...</v>
          </cell>
          <cell r="Q92" t="str">
            <v>...</v>
          </cell>
          <cell r="R92" t="str">
            <v>...</v>
          </cell>
          <cell r="S92" t="str">
            <v>...</v>
          </cell>
        </row>
        <row r="93">
          <cell r="C93" t="str">
            <v>...</v>
          </cell>
          <cell r="D93" t="str">
            <v>...</v>
          </cell>
          <cell r="E93" t="str">
            <v>...</v>
          </cell>
          <cell r="F93" t="str">
            <v>...</v>
          </cell>
          <cell r="G93" t="str">
            <v>...</v>
          </cell>
          <cell r="H93" t="str">
            <v>...</v>
          </cell>
          <cell r="I93" t="str">
            <v>...</v>
          </cell>
          <cell r="J93" t="str">
            <v>...</v>
          </cell>
          <cell r="K93" t="str">
            <v>...</v>
          </cell>
          <cell r="L93" t="str">
            <v>...</v>
          </cell>
          <cell r="M93" t="str">
            <v>...</v>
          </cell>
          <cell r="N93" t="str">
            <v>...</v>
          </cell>
          <cell r="O93" t="str">
            <v>...</v>
          </cell>
          <cell r="P93" t="str">
            <v>...</v>
          </cell>
          <cell r="Q93" t="str">
            <v>...</v>
          </cell>
          <cell r="R93" t="str">
            <v>...</v>
          </cell>
          <cell r="S93" t="str">
            <v>...</v>
          </cell>
        </row>
        <row r="94">
          <cell r="C94" t="str">
            <v>...</v>
          </cell>
          <cell r="D94" t="str">
            <v>...</v>
          </cell>
          <cell r="E94" t="str">
            <v>...</v>
          </cell>
          <cell r="F94" t="str">
            <v>...</v>
          </cell>
          <cell r="G94" t="str">
            <v>...</v>
          </cell>
          <cell r="H94" t="str">
            <v>...</v>
          </cell>
          <cell r="I94" t="str">
            <v>...</v>
          </cell>
          <cell r="J94" t="str">
            <v>...</v>
          </cell>
          <cell r="K94" t="str">
            <v>...</v>
          </cell>
          <cell r="L94" t="str">
            <v>...</v>
          </cell>
          <cell r="M94" t="str">
            <v>...</v>
          </cell>
          <cell r="N94" t="str">
            <v>...</v>
          </cell>
          <cell r="O94" t="str">
            <v>...</v>
          </cell>
          <cell r="P94" t="str">
            <v>...</v>
          </cell>
          <cell r="Q94" t="str">
            <v>...</v>
          </cell>
          <cell r="R94" t="str">
            <v>...</v>
          </cell>
          <cell r="S94" t="str">
            <v>...</v>
          </cell>
        </row>
        <row r="95">
          <cell r="C95" t="str">
            <v>...</v>
          </cell>
          <cell r="D95" t="str">
            <v>...</v>
          </cell>
          <cell r="E95" t="str">
            <v>...</v>
          </cell>
          <cell r="F95" t="str">
            <v>...</v>
          </cell>
          <cell r="G95" t="str">
            <v>...</v>
          </cell>
          <cell r="H95" t="str">
            <v>...</v>
          </cell>
          <cell r="I95" t="str">
            <v>...</v>
          </cell>
          <cell r="J95" t="str">
            <v>...</v>
          </cell>
          <cell r="K95" t="str">
            <v>...</v>
          </cell>
          <cell r="L95" t="str">
            <v>...</v>
          </cell>
          <cell r="M95" t="str">
            <v>...</v>
          </cell>
          <cell r="N95" t="str">
            <v>...</v>
          </cell>
          <cell r="O95" t="str">
            <v>...</v>
          </cell>
          <cell r="P95" t="str">
            <v>...</v>
          </cell>
          <cell r="Q95" t="str">
            <v>...</v>
          </cell>
          <cell r="R95" t="str">
            <v>...</v>
          </cell>
          <cell r="S95" t="str">
            <v>...</v>
          </cell>
        </row>
        <row r="97">
          <cell r="C97" t="str">
            <v>...</v>
          </cell>
          <cell r="D97" t="str">
            <v>...</v>
          </cell>
          <cell r="E97" t="str">
            <v>...</v>
          </cell>
          <cell r="F97" t="str">
            <v>...</v>
          </cell>
          <cell r="G97" t="str">
            <v>...</v>
          </cell>
          <cell r="H97" t="str">
            <v>...</v>
          </cell>
          <cell r="I97" t="str">
            <v>...</v>
          </cell>
          <cell r="J97" t="str">
            <v>...</v>
          </cell>
          <cell r="K97" t="str">
            <v>...</v>
          </cell>
          <cell r="L97" t="str">
            <v>...</v>
          </cell>
          <cell r="M97" t="str">
            <v>...</v>
          </cell>
          <cell r="N97" t="str">
            <v>...</v>
          </cell>
          <cell r="O97" t="str">
            <v>...</v>
          </cell>
          <cell r="P97" t="str">
            <v>...</v>
          </cell>
          <cell r="Q97" t="str">
            <v>...</v>
          </cell>
          <cell r="R97" t="str">
            <v>...</v>
          </cell>
          <cell r="S97" t="str">
            <v>...</v>
          </cell>
        </row>
        <row r="98">
          <cell r="C98" t="str">
            <v>...</v>
          </cell>
          <cell r="D98" t="str">
            <v>...</v>
          </cell>
          <cell r="E98" t="str">
            <v>...</v>
          </cell>
          <cell r="F98" t="str">
            <v>...</v>
          </cell>
          <cell r="G98" t="str">
            <v>...</v>
          </cell>
          <cell r="H98" t="str">
            <v>...</v>
          </cell>
          <cell r="I98" t="str">
            <v>...</v>
          </cell>
          <cell r="J98" t="str">
            <v>...</v>
          </cell>
          <cell r="K98" t="str">
            <v>...</v>
          </cell>
          <cell r="L98" t="str">
            <v>...</v>
          </cell>
          <cell r="M98" t="str">
            <v>...</v>
          </cell>
          <cell r="N98" t="str">
            <v>...</v>
          </cell>
          <cell r="O98" t="str">
            <v>...</v>
          </cell>
          <cell r="P98" t="str">
            <v>...</v>
          </cell>
          <cell r="Q98" t="str">
            <v>...</v>
          </cell>
          <cell r="R98" t="str">
            <v>...</v>
          </cell>
          <cell r="S98" t="str">
            <v>...</v>
          </cell>
        </row>
        <row r="99">
          <cell r="C99" t="str">
            <v>...</v>
          </cell>
          <cell r="D99" t="str">
            <v>...</v>
          </cell>
          <cell r="E99" t="str">
            <v>...</v>
          </cell>
          <cell r="F99" t="str">
            <v>...</v>
          </cell>
          <cell r="G99" t="str">
            <v>...</v>
          </cell>
          <cell r="H99" t="str">
            <v>...</v>
          </cell>
          <cell r="I99" t="str">
            <v>...</v>
          </cell>
          <cell r="J99" t="str">
            <v>...</v>
          </cell>
          <cell r="K99" t="str">
            <v>...</v>
          </cell>
          <cell r="L99" t="str">
            <v>...</v>
          </cell>
          <cell r="M99" t="str">
            <v>...</v>
          </cell>
          <cell r="N99" t="str">
            <v>...</v>
          </cell>
          <cell r="O99" t="str">
            <v>...</v>
          </cell>
          <cell r="P99" t="str">
            <v>...</v>
          </cell>
          <cell r="Q99" t="str">
            <v>...</v>
          </cell>
          <cell r="R99" t="str">
            <v>...</v>
          </cell>
          <cell r="S99" t="str">
            <v>...</v>
          </cell>
        </row>
        <row r="100">
          <cell r="C100" t="str">
            <v>...</v>
          </cell>
          <cell r="D100" t="str">
            <v>...</v>
          </cell>
          <cell r="E100" t="str">
            <v>...</v>
          </cell>
          <cell r="F100" t="str">
            <v>...</v>
          </cell>
          <cell r="G100" t="str">
            <v>...</v>
          </cell>
          <cell r="H100" t="str">
            <v>...</v>
          </cell>
          <cell r="I100" t="str">
            <v>...</v>
          </cell>
          <cell r="J100" t="str">
            <v>...</v>
          </cell>
          <cell r="K100" t="str">
            <v>...</v>
          </cell>
          <cell r="L100" t="str">
            <v>...</v>
          </cell>
          <cell r="M100" t="str">
            <v>...</v>
          </cell>
          <cell r="N100" t="str">
            <v>...</v>
          </cell>
          <cell r="O100" t="str">
            <v>...</v>
          </cell>
          <cell r="P100" t="str">
            <v>...</v>
          </cell>
          <cell r="Q100" t="str">
            <v>...</v>
          </cell>
          <cell r="R100" t="str">
            <v>...</v>
          </cell>
          <cell r="S100" t="str">
            <v>...</v>
          </cell>
        </row>
        <row r="101">
          <cell r="C101" t="str">
            <v>...</v>
          </cell>
          <cell r="D101" t="str">
            <v>...</v>
          </cell>
          <cell r="E101" t="str">
            <v>...</v>
          </cell>
          <cell r="F101" t="str">
            <v>...</v>
          </cell>
          <cell r="G101" t="str">
            <v>...</v>
          </cell>
          <cell r="H101" t="str">
            <v>...</v>
          </cell>
          <cell r="I101" t="str">
            <v>...</v>
          </cell>
          <cell r="J101" t="str">
            <v>...</v>
          </cell>
          <cell r="K101" t="str">
            <v>...</v>
          </cell>
          <cell r="L101" t="str">
            <v>...</v>
          </cell>
          <cell r="M101" t="str">
            <v>...</v>
          </cell>
          <cell r="N101" t="str">
            <v>...</v>
          </cell>
          <cell r="O101" t="str">
            <v>...</v>
          </cell>
          <cell r="P101" t="str">
            <v>...</v>
          </cell>
          <cell r="Q101" t="str">
            <v>...</v>
          </cell>
          <cell r="R101" t="str">
            <v>...</v>
          </cell>
          <cell r="S101" t="str">
            <v>...</v>
          </cell>
        </row>
        <row r="102">
          <cell r="C102" t="str">
            <v>...</v>
          </cell>
          <cell r="D102" t="str">
            <v>...</v>
          </cell>
          <cell r="E102" t="str">
            <v>...</v>
          </cell>
          <cell r="F102" t="str">
            <v>...</v>
          </cell>
          <cell r="G102" t="str">
            <v>...</v>
          </cell>
          <cell r="H102" t="str">
            <v>...</v>
          </cell>
          <cell r="I102" t="str">
            <v>...</v>
          </cell>
          <cell r="J102" t="str">
            <v>...</v>
          </cell>
          <cell r="K102" t="str">
            <v>...</v>
          </cell>
          <cell r="L102" t="str">
            <v>...</v>
          </cell>
          <cell r="M102" t="str">
            <v>...</v>
          </cell>
          <cell r="N102" t="str">
            <v>...</v>
          </cell>
          <cell r="O102" t="str">
            <v>...</v>
          </cell>
          <cell r="P102" t="str">
            <v>...</v>
          </cell>
          <cell r="Q102" t="str">
            <v>...</v>
          </cell>
          <cell r="R102" t="str">
            <v>...</v>
          </cell>
          <cell r="S102" t="str">
            <v>...</v>
          </cell>
        </row>
        <row r="103">
          <cell r="C103" t="str">
            <v>...</v>
          </cell>
          <cell r="D103" t="str">
            <v>...</v>
          </cell>
          <cell r="E103" t="str">
            <v>...</v>
          </cell>
          <cell r="F103" t="str">
            <v>...</v>
          </cell>
          <cell r="G103" t="str">
            <v>...</v>
          </cell>
          <cell r="H103" t="str">
            <v>...</v>
          </cell>
          <cell r="I103" t="str">
            <v>...</v>
          </cell>
          <cell r="J103" t="str">
            <v>...</v>
          </cell>
          <cell r="K103" t="str">
            <v>...</v>
          </cell>
          <cell r="L103" t="str">
            <v>...</v>
          </cell>
          <cell r="M103" t="str">
            <v>...</v>
          </cell>
          <cell r="N103" t="str">
            <v>...</v>
          </cell>
          <cell r="O103" t="str">
            <v>...</v>
          </cell>
          <cell r="P103" t="str">
            <v>...</v>
          </cell>
          <cell r="Q103" t="str">
            <v>...</v>
          </cell>
          <cell r="R103" t="str">
            <v>...</v>
          </cell>
          <cell r="S103" t="str">
            <v>...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F835E-7B9D-45C1-BC17-4A65BCFB1A2C}">
  <dimension ref="A1:Z170"/>
  <sheetViews>
    <sheetView tabSelected="1" zoomScale="85" zoomScaleNormal="85" workbookViewId="0">
      <pane xSplit="2" ySplit="6" topLeftCell="C7" activePane="bottomRight" state="frozen"/>
      <selection pane="topRight"/>
      <selection pane="bottomLeft"/>
      <selection pane="bottomRight" activeCell="A8" sqref="A8:S8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ht="13.8" thickBot="1" x14ac:dyDescent="0.3">
      <c r="A2" s="102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03" t="s">
        <v>2</v>
      </c>
      <c r="B3" s="104"/>
      <c r="C3" s="109" t="s">
        <v>3</v>
      </c>
      <c r="D3" s="109" t="s">
        <v>4</v>
      </c>
      <c r="E3" s="109" t="s">
        <v>5</v>
      </c>
      <c r="F3" s="109" t="s">
        <v>6</v>
      </c>
      <c r="G3" s="112" t="s">
        <v>7</v>
      </c>
      <c r="H3" s="113"/>
      <c r="I3" s="118" t="s">
        <v>7</v>
      </c>
      <c r="J3" s="104"/>
      <c r="K3" s="104"/>
      <c r="L3" s="104"/>
      <c r="M3" s="112" t="s">
        <v>8</v>
      </c>
      <c r="N3" s="113"/>
      <c r="O3" s="118" t="s">
        <v>8</v>
      </c>
      <c r="P3" s="104"/>
      <c r="Q3" s="104"/>
      <c r="R3" s="104"/>
      <c r="S3" s="120" t="s">
        <v>9</v>
      </c>
    </row>
    <row r="4" spans="1:19" x14ac:dyDescent="0.25">
      <c r="A4" s="105"/>
      <c r="B4" s="106"/>
      <c r="C4" s="110"/>
      <c r="D4" s="110"/>
      <c r="E4" s="110"/>
      <c r="F4" s="110"/>
      <c r="G4" s="114"/>
      <c r="H4" s="115"/>
      <c r="I4" s="122" t="s">
        <v>10</v>
      </c>
      <c r="J4" s="106"/>
      <c r="K4" s="106"/>
      <c r="L4" s="106"/>
      <c r="M4" s="114"/>
      <c r="N4" s="115"/>
      <c r="O4" s="122" t="s">
        <v>10</v>
      </c>
      <c r="P4" s="106"/>
      <c r="Q4" s="106"/>
      <c r="R4" s="106"/>
      <c r="S4" s="121"/>
    </row>
    <row r="5" spans="1:19" ht="25.5" customHeight="1" x14ac:dyDescent="0.25">
      <c r="A5" s="105"/>
      <c r="B5" s="106"/>
      <c r="C5" s="111"/>
      <c r="D5" s="111"/>
      <c r="E5" s="111"/>
      <c r="F5" s="111"/>
      <c r="G5" s="116"/>
      <c r="H5" s="117"/>
      <c r="I5" s="6" t="s">
        <v>11</v>
      </c>
      <c r="J5" s="6" t="s">
        <v>12</v>
      </c>
      <c r="K5" s="40" t="s">
        <v>11</v>
      </c>
      <c r="L5" s="40" t="s">
        <v>12</v>
      </c>
      <c r="M5" s="116"/>
      <c r="N5" s="117"/>
      <c r="O5" s="6" t="s">
        <v>11</v>
      </c>
      <c r="P5" s="6" t="s">
        <v>12</v>
      </c>
      <c r="Q5" s="40" t="s">
        <v>11</v>
      </c>
      <c r="R5" s="40" t="s">
        <v>12</v>
      </c>
      <c r="S5" s="121"/>
    </row>
    <row r="6" spans="1:19" ht="38.25" customHeight="1" thickBot="1" x14ac:dyDescent="0.3">
      <c r="A6" s="107"/>
      <c r="B6" s="108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s="44" customFormat="1" ht="33.75" customHeight="1" x14ac:dyDescent="0.25">
      <c r="A7" s="123" t="s">
        <v>92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/>
    </row>
    <row r="8" spans="1:19" s="44" customFormat="1" ht="33.75" customHeight="1" x14ac:dyDescent="0.25">
      <c r="A8" s="123" t="s">
        <v>16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</row>
    <row r="9" spans="1:19" s="44" customFormat="1" x14ac:dyDescent="0.25">
      <c r="A9" s="42" t="s">
        <v>17</v>
      </c>
      <c r="B9" s="43" t="s">
        <v>18</v>
      </c>
      <c r="C9" s="89">
        <f>'[1]AÜ ländlic'!C9</f>
        <v>406</v>
      </c>
      <c r="D9" s="89">
        <f>'[1]AÜ ländlic'!D9</f>
        <v>362</v>
      </c>
      <c r="E9" s="89">
        <f>'[1]AÜ ländlic'!E9</f>
        <v>20852</v>
      </c>
      <c r="F9" s="89">
        <f>'[1]AÜ ländlic'!F9</f>
        <v>19682</v>
      </c>
      <c r="G9" s="89">
        <f>'[1]AÜ ländlic'!G9</f>
        <v>64191</v>
      </c>
      <c r="H9" s="89">
        <f>'[1]AÜ ländlic'!H9</f>
        <v>-4.3</v>
      </c>
      <c r="I9" s="89">
        <f>'[1]AÜ ländlic'!I9</f>
        <v>45674</v>
      </c>
      <c r="J9" s="89">
        <f>'[1]AÜ ländlic'!J9</f>
        <v>18517</v>
      </c>
      <c r="K9" s="89">
        <f>'[1]AÜ ländlic'!K9</f>
        <v>-8.1999999999999993</v>
      </c>
      <c r="L9" s="89">
        <f>'[1]AÜ ländlic'!L9</f>
        <v>10.199999999999999</v>
      </c>
      <c r="M9" s="89">
        <f>'[1]AÜ ländlic'!M9</f>
        <v>160061</v>
      </c>
      <c r="N9" s="89">
        <f>'[1]AÜ ländlic'!N9</f>
        <v>-3.1</v>
      </c>
      <c r="O9" s="89">
        <f>'[1]AÜ ländlic'!O9</f>
        <v>124459</v>
      </c>
      <c r="P9" s="89">
        <f>'[1]AÜ ländlic'!P9</f>
        <v>35602</v>
      </c>
      <c r="Q9" s="89">
        <f>'[1]AÜ ländlic'!Q9</f>
        <v>-4.8</v>
      </c>
      <c r="R9" s="89">
        <f>'[1]AÜ ländlic'!R9</f>
        <v>5.8</v>
      </c>
      <c r="S9" s="89">
        <f>'[1]AÜ ländlic'!S9</f>
        <v>2.5</v>
      </c>
    </row>
    <row r="10" spans="1:19" s="44" customFormat="1" x14ac:dyDescent="0.25">
      <c r="A10" s="42" t="s">
        <v>19</v>
      </c>
      <c r="B10" s="43" t="s">
        <v>20</v>
      </c>
      <c r="C10" s="89">
        <f>'[1]AÜ ländlic'!C10</f>
        <v>512</v>
      </c>
      <c r="D10" s="89">
        <f>'[1]AÜ ländlic'!D10</f>
        <v>478</v>
      </c>
      <c r="E10" s="89">
        <f>'[1]AÜ ländlic'!E10</f>
        <v>30148</v>
      </c>
      <c r="F10" s="89">
        <f>'[1]AÜ ländlic'!F10</f>
        <v>28391</v>
      </c>
      <c r="G10" s="89">
        <f>'[1]AÜ ländlic'!G10</f>
        <v>121064</v>
      </c>
      <c r="H10" s="89">
        <f>'[1]AÜ ländlic'!H10</f>
        <v>-0.1</v>
      </c>
      <c r="I10" s="89">
        <f>'[1]AÜ ländlic'!I10</f>
        <v>99639</v>
      </c>
      <c r="J10" s="89">
        <f>'[1]AÜ ländlic'!J10</f>
        <v>21425</v>
      </c>
      <c r="K10" s="89">
        <f>'[1]AÜ ländlic'!K10</f>
        <v>-1</v>
      </c>
      <c r="L10" s="89">
        <f>'[1]AÜ ländlic'!L10</f>
        <v>7.3</v>
      </c>
      <c r="M10" s="89">
        <f>'[1]AÜ ländlic'!M10</f>
        <v>267581</v>
      </c>
      <c r="N10" s="89">
        <f>'[1]AÜ ländlic'!N10</f>
        <v>-4.8</v>
      </c>
      <c r="O10" s="89">
        <f>'[1]AÜ ländlic'!O10</f>
        <v>223753</v>
      </c>
      <c r="P10" s="89">
        <f>'[1]AÜ ländlic'!P10</f>
        <v>43828</v>
      </c>
      <c r="Q10" s="89">
        <f>'[1]AÜ ländlic'!Q10</f>
        <v>-6.7</v>
      </c>
      <c r="R10" s="89">
        <f>'[1]AÜ ländlic'!R10</f>
        <v>6.8</v>
      </c>
      <c r="S10" s="89">
        <f>'[1]AÜ ländlic'!S10</f>
        <v>2.2000000000000002</v>
      </c>
    </row>
    <row r="11" spans="1:19" s="44" customFormat="1" x14ac:dyDescent="0.25">
      <c r="A11" s="42" t="s">
        <v>21</v>
      </c>
      <c r="B11" s="43" t="s">
        <v>22</v>
      </c>
      <c r="C11" s="89">
        <f>'[1]AÜ ländlic'!C11</f>
        <v>549</v>
      </c>
      <c r="D11" s="89">
        <f>'[1]AÜ ländlic'!D11</f>
        <v>521</v>
      </c>
      <c r="E11" s="89">
        <f>'[1]AÜ ländlic'!E11</f>
        <v>28674</v>
      </c>
      <c r="F11" s="89">
        <f>'[1]AÜ ländlic'!F11</f>
        <v>27469</v>
      </c>
      <c r="G11" s="89">
        <f>'[1]AÜ ländlic'!G11</f>
        <v>100572</v>
      </c>
      <c r="H11" s="89">
        <f>'[1]AÜ ländlic'!H11</f>
        <v>1.4</v>
      </c>
      <c r="I11" s="89">
        <f>'[1]AÜ ländlic'!I11</f>
        <v>87247</v>
      </c>
      <c r="J11" s="89">
        <f>'[1]AÜ ländlic'!J11</f>
        <v>13325</v>
      </c>
      <c r="K11" s="89">
        <f>'[1]AÜ ländlic'!K11</f>
        <v>-2.5</v>
      </c>
      <c r="L11" s="89">
        <f>'[1]AÜ ländlic'!L11</f>
        <v>38.1</v>
      </c>
      <c r="M11" s="89">
        <f>'[1]AÜ ländlic'!M11</f>
        <v>267677</v>
      </c>
      <c r="N11" s="89">
        <f>'[1]AÜ ländlic'!N11</f>
        <v>-1.2</v>
      </c>
      <c r="O11" s="89">
        <f>'[1]AÜ ländlic'!O11</f>
        <v>237877</v>
      </c>
      <c r="P11" s="89">
        <f>'[1]AÜ ländlic'!P11</f>
        <v>29800</v>
      </c>
      <c r="Q11" s="89">
        <f>'[1]AÜ ländlic'!Q11</f>
        <v>-3.2</v>
      </c>
      <c r="R11" s="89">
        <f>'[1]AÜ ländlic'!R11</f>
        <v>18.899999999999999</v>
      </c>
      <c r="S11" s="89">
        <f>'[1]AÜ ländlic'!S11</f>
        <v>2.7</v>
      </c>
    </row>
    <row r="12" spans="1:19" s="44" customFormat="1" x14ac:dyDescent="0.25">
      <c r="A12" s="42" t="s">
        <v>23</v>
      </c>
      <c r="B12" s="43" t="s">
        <v>24</v>
      </c>
      <c r="C12" s="89">
        <f>'[1]AÜ ländlic'!C12</f>
        <v>694</v>
      </c>
      <c r="D12" s="89">
        <f>'[1]AÜ ländlic'!D12</f>
        <v>633</v>
      </c>
      <c r="E12" s="89">
        <f>'[1]AÜ ländlic'!E12</f>
        <v>40302</v>
      </c>
      <c r="F12" s="89">
        <f>'[1]AÜ ländlic'!F12</f>
        <v>37415</v>
      </c>
      <c r="G12" s="89">
        <f>'[1]AÜ ländlic'!G12</f>
        <v>114852</v>
      </c>
      <c r="H12" s="89">
        <f>'[1]AÜ ländlic'!H12</f>
        <v>4.5999999999999996</v>
      </c>
      <c r="I12" s="89">
        <f>'[1]AÜ ländlic'!I12</f>
        <v>105432</v>
      </c>
      <c r="J12" s="89">
        <f>'[1]AÜ ländlic'!J12</f>
        <v>9420</v>
      </c>
      <c r="K12" s="89">
        <f>'[1]AÜ ländlic'!K12</f>
        <v>5.3</v>
      </c>
      <c r="L12" s="89">
        <f>'[1]AÜ ländlic'!L12</f>
        <v>-1.9</v>
      </c>
      <c r="M12" s="89">
        <f>'[1]AÜ ländlic'!M12</f>
        <v>422222</v>
      </c>
      <c r="N12" s="89">
        <f>'[1]AÜ ländlic'!N12</f>
        <v>1.2</v>
      </c>
      <c r="O12" s="89">
        <f>'[1]AÜ ländlic'!O12</f>
        <v>399524</v>
      </c>
      <c r="P12" s="89">
        <f>'[1]AÜ ländlic'!P12</f>
        <v>22698</v>
      </c>
      <c r="Q12" s="89">
        <f>'[1]AÜ ländlic'!Q12</f>
        <v>1.7</v>
      </c>
      <c r="R12" s="89">
        <f>'[1]AÜ ländlic'!R12</f>
        <v>-7.3</v>
      </c>
      <c r="S12" s="89">
        <f>'[1]AÜ ländlic'!S12</f>
        <v>3.7</v>
      </c>
    </row>
    <row r="13" spans="1:19" s="44" customFormat="1" x14ac:dyDescent="0.25">
      <c r="A13" s="42" t="s">
        <v>25</v>
      </c>
      <c r="B13" s="43" t="s">
        <v>26</v>
      </c>
      <c r="C13" s="89">
        <f>'[1]AÜ ländlic'!C13</f>
        <v>758</v>
      </c>
      <c r="D13" s="89">
        <f>'[1]AÜ ländlic'!D13</f>
        <v>729</v>
      </c>
      <c r="E13" s="89">
        <f>'[1]AÜ ländlic'!E13</f>
        <v>43211</v>
      </c>
      <c r="F13" s="89">
        <f>'[1]AÜ ländlic'!F13</f>
        <v>41803</v>
      </c>
      <c r="G13" s="89">
        <f>'[1]AÜ ländlic'!G13</f>
        <v>155964</v>
      </c>
      <c r="H13" s="89">
        <f>'[1]AÜ ländlic'!H13</f>
        <v>4.9000000000000004</v>
      </c>
      <c r="I13" s="89">
        <f>'[1]AÜ ländlic'!I13</f>
        <v>122767</v>
      </c>
      <c r="J13" s="89">
        <f>'[1]AÜ ländlic'!J13</f>
        <v>33197</v>
      </c>
      <c r="K13" s="89">
        <f>'[1]AÜ ländlic'!K13</f>
        <v>8.3000000000000007</v>
      </c>
      <c r="L13" s="89">
        <f>'[1]AÜ ländlic'!L13</f>
        <v>-5.9</v>
      </c>
      <c r="M13" s="89">
        <f>'[1]AÜ ländlic'!M13</f>
        <v>461072</v>
      </c>
      <c r="N13" s="89">
        <f>'[1]AÜ ländlic'!N13</f>
        <v>1.2</v>
      </c>
      <c r="O13" s="89">
        <f>'[1]AÜ ländlic'!O13</f>
        <v>367385</v>
      </c>
      <c r="P13" s="89">
        <f>'[1]AÜ ländlic'!P13</f>
        <v>93687</v>
      </c>
      <c r="Q13" s="89">
        <f>'[1]AÜ ländlic'!Q13</f>
        <v>5.3</v>
      </c>
      <c r="R13" s="89">
        <f>'[1]AÜ ländlic'!R13</f>
        <v>-12</v>
      </c>
      <c r="S13" s="89">
        <f>'[1]AÜ ländlic'!S13</f>
        <v>3</v>
      </c>
    </row>
    <row r="14" spans="1:19" s="44" customFormat="1" x14ac:dyDescent="0.25">
      <c r="A14" s="42" t="s">
        <v>27</v>
      </c>
      <c r="B14" s="43" t="s">
        <v>28</v>
      </c>
      <c r="C14" s="89">
        <f>'[1]AÜ ländlic'!C14</f>
        <v>96</v>
      </c>
      <c r="D14" s="89">
        <f>'[1]AÜ ländlic'!D14</f>
        <v>91</v>
      </c>
      <c r="E14" s="89">
        <f>'[1]AÜ ländlic'!E14</f>
        <v>5079</v>
      </c>
      <c r="F14" s="89">
        <f>'[1]AÜ ländlic'!F14</f>
        <v>4823</v>
      </c>
      <c r="G14" s="89">
        <f>'[1]AÜ ländlic'!G14</f>
        <v>13648</v>
      </c>
      <c r="H14" s="89">
        <f>'[1]AÜ ländlic'!H14</f>
        <v>-0.1</v>
      </c>
      <c r="I14" s="89">
        <f>'[1]AÜ ländlic'!I14</f>
        <v>11517</v>
      </c>
      <c r="J14" s="89">
        <f>'[1]AÜ ländlic'!J14</f>
        <v>2131</v>
      </c>
      <c r="K14" s="89">
        <f>'[1]AÜ ländlic'!K14</f>
        <v>-1.7</v>
      </c>
      <c r="L14" s="89">
        <f>'[1]AÜ ländlic'!L14</f>
        <v>9.5</v>
      </c>
      <c r="M14" s="89">
        <f>'[1]AÜ ländlic'!M14</f>
        <v>51697</v>
      </c>
      <c r="N14" s="89">
        <f>'[1]AÜ ländlic'!N14</f>
        <v>27</v>
      </c>
      <c r="O14" s="89">
        <f>'[1]AÜ ländlic'!O14</f>
        <v>47079</v>
      </c>
      <c r="P14" s="89">
        <f>'[1]AÜ ländlic'!P14</f>
        <v>4618</v>
      </c>
      <c r="Q14" s="89">
        <f>'[1]AÜ ländlic'!Q14</f>
        <v>28.4</v>
      </c>
      <c r="R14" s="89">
        <f>'[1]AÜ ländlic'!R14</f>
        <v>14.1</v>
      </c>
      <c r="S14" s="89">
        <f>'[1]AÜ ländlic'!S14</f>
        <v>3.8</v>
      </c>
    </row>
    <row r="15" spans="1:19" s="44" customFormat="1" x14ac:dyDescent="0.25">
      <c r="A15" s="42" t="s">
        <v>29</v>
      </c>
      <c r="B15" s="43" t="s">
        <v>30</v>
      </c>
      <c r="C15" s="89">
        <f>'[1]AÜ ländlic'!C15</f>
        <v>172</v>
      </c>
      <c r="D15" s="89">
        <f>'[1]AÜ ländlic'!D15</f>
        <v>163</v>
      </c>
      <c r="E15" s="89">
        <f>'[1]AÜ ländlic'!E15</f>
        <v>10431</v>
      </c>
      <c r="F15" s="89">
        <f>'[1]AÜ ländlic'!F15</f>
        <v>9926</v>
      </c>
      <c r="G15" s="89">
        <f>'[1]AÜ ländlic'!G15</f>
        <v>32399</v>
      </c>
      <c r="H15" s="89">
        <f>'[1]AÜ ländlic'!H15</f>
        <v>-0.8</v>
      </c>
      <c r="I15" s="89">
        <f>'[1]AÜ ländlic'!I15</f>
        <v>29250</v>
      </c>
      <c r="J15" s="89">
        <f>'[1]AÜ ländlic'!J15</f>
        <v>3149</v>
      </c>
      <c r="K15" s="89">
        <f>'[1]AÜ ländlic'!K15</f>
        <v>1.3</v>
      </c>
      <c r="L15" s="89">
        <f>'[1]AÜ ländlic'!L15</f>
        <v>-16.8</v>
      </c>
      <c r="M15" s="89">
        <f>'[1]AÜ ländlic'!M15</f>
        <v>91545</v>
      </c>
      <c r="N15" s="89">
        <f>'[1]AÜ ländlic'!N15</f>
        <v>-2.6</v>
      </c>
      <c r="O15" s="89">
        <f>'[1]AÜ ländlic'!O15</f>
        <v>84526</v>
      </c>
      <c r="P15" s="89">
        <f>'[1]AÜ ländlic'!P15</f>
        <v>7019</v>
      </c>
      <c r="Q15" s="89">
        <f>'[1]AÜ ländlic'!Q15</f>
        <v>0.3</v>
      </c>
      <c r="R15" s="89">
        <f>'[1]AÜ ländlic'!R15</f>
        <v>-27.4</v>
      </c>
      <c r="S15" s="89">
        <f>'[1]AÜ ländlic'!S15</f>
        <v>2.8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602690</v>
      </c>
      <c r="H16" s="33">
        <f>G16/'2024'!G16*100-100</f>
        <v>1.9824899234145619</v>
      </c>
      <c r="I16" s="31">
        <f>SUM(I9:I15)</f>
        <v>501526</v>
      </c>
      <c r="J16" s="31">
        <f>SUM(J9:J15)</f>
        <v>101164</v>
      </c>
      <c r="K16" s="33">
        <f>I16/'2024'!I16*100-100</f>
        <v>1.5335529232656739</v>
      </c>
      <c r="L16" s="33">
        <f>J16/'2024'!J16*100-100</f>
        <v>4.2680601506859261</v>
      </c>
      <c r="M16" s="31">
        <f>SUM(M9:M15)</f>
        <v>1721855</v>
      </c>
      <c r="N16" s="33">
        <f>M16/'2024'!M16*100-100</f>
        <v>-6.9179772809448536E-2</v>
      </c>
      <c r="O16" s="31">
        <f>SUM(O9:O15)</f>
        <v>1484603</v>
      </c>
      <c r="P16" s="31">
        <f>SUM(P9:P15)</f>
        <v>237252</v>
      </c>
      <c r="Q16" s="33">
        <f>O16/'2024'!O16*100-100</f>
        <v>0.40565262527856305</v>
      </c>
      <c r="R16" s="33">
        <f>P16/'2024'!P16*100-100</f>
        <v>-2.9413930502941383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s="44" customFormat="1" ht="33.75" customHeight="1" x14ac:dyDescent="0.25">
      <c r="A19" s="123" t="s">
        <v>31</v>
      </c>
      <c r="B19" s="124"/>
      <c r="C19" s="124"/>
      <c r="D19" s="124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24"/>
      <c r="Q19" s="124"/>
      <c r="R19" s="124"/>
      <c r="S19" s="124"/>
    </row>
    <row r="20" spans="1:19" s="44" customFormat="1" x14ac:dyDescent="0.25">
      <c r="A20" s="42" t="s">
        <v>17</v>
      </c>
      <c r="B20" s="43" t="s">
        <v>18</v>
      </c>
      <c r="C20" s="90">
        <f>'[1]AÜ ländlic'!C17</f>
        <v>402</v>
      </c>
      <c r="D20" s="90">
        <f>'[1]AÜ ländlic'!D17</f>
        <v>367</v>
      </c>
      <c r="E20" s="90">
        <f>'[1]AÜ ländlic'!E17</f>
        <v>20745</v>
      </c>
      <c r="F20" s="90">
        <f>'[1]AÜ ländlic'!F17</f>
        <v>19761</v>
      </c>
      <c r="G20" s="90">
        <f>'[1]AÜ ländlic'!G17</f>
        <v>69102</v>
      </c>
      <c r="H20" s="90">
        <f>'[1]AÜ ländlic'!H17</f>
        <v>-5.4</v>
      </c>
      <c r="I20" s="90">
        <f>'[1]AÜ ländlic'!I17</f>
        <v>48741</v>
      </c>
      <c r="J20" s="90">
        <f>'[1]AÜ ländlic'!J17</f>
        <v>20361</v>
      </c>
      <c r="K20" s="90">
        <f>'[1]AÜ ländlic'!K17</f>
        <v>-8.3000000000000007</v>
      </c>
      <c r="L20" s="90">
        <f>'[1]AÜ ländlic'!L17</f>
        <v>7.2</v>
      </c>
      <c r="M20" s="90">
        <f>'[1]AÜ ländlic'!M17</f>
        <v>159393</v>
      </c>
      <c r="N20" s="90">
        <f>'[1]AÜ ländlic'!N17</f>
        <v>-7.2</v>
      </c>
      <c r="O20" s="90">
        <f>'[1]AÜ ländlic'!O17</f>
        <v>121537</v>
      </c>
      <c r="P20" s="90">
        <f>'[1]AÜ ländlic'!P17</f>
        <v>37856</v>
      </c>
      <c r="Q20" s="90">
        <f>'[1]AÜ ländlic'!Q17</f>
        <v>-7.2</v>
      </c>
      <c r="R20" s="90">
        <f>'[1]AÜ ländlic'!R17</f>
        <v>-3.3</v>
      </c>
      <c r="S20" s="90">
        <f>'[1]AÜ ländlic'!S17</f>
        <v>2.2999999999999998</v>
      </c>
    </row>
    <row r="21" spans="1:19" s="44" customFormat="1" x14ac:dyDescent="0.25">
      <c r="A21" s="42" t="s">
        <v>19</v>
      </c>
      <c r="B21" s="43" t="s">
        <v>20</v>
      </c>
      <c r="C21" s="90">
        <f>'[1]AÜ ländlic'!C18</f>
        <v>511</v>
      </c>
      <c r="D21" s="90">
        <f>'[1]AÜ ländlic'!D18</f>
        <v>478</v>
      </c>
      <c r="E21" s="90">
        <f>'[1]AÜ ländlic'!E18</f>
        <v>30080</v>
      </c>
      <c r="F21" s="90">
        <f>'[1]AÜ ländlic'!F18</f>
        <v>28285</v>
      </c>
      <c r="G21" s="90">
        <f>'[1]AÜ ländlic'!G18</f>
        <v>125501</v>
      </c>
      <c r="H21" s="90">
        <f>'[1]AÜ ländlic'!H18</f>
        <v>4.4000000000000004</v>
      </c>
      <c r="I21" s="90">
        <f>'[1]AÜ ländlic'!I18</f>
        <v>105017</v>
      </c>
      <c r="J21" s="90">
        <f>'[1]AÜ ländlic'!J18</f>
        <v>20484</v>
      </c>
      <c r="K21" s="90">
        <f>'[1]AÜ ländlic'!K18</f>
        <v>4.5999999999999996</v>
      </c>
      <c r="L21" s="90">
        <f>'[1]AÜ ländlic'!L18</f>
        <v>5.9</v>
      </c>
      <c r="M21" s="90">
        <f>'[1]AÜ ländlic'!M18</f>
        <v>273069</v>
      </c>
      <c r="N21" s="90">
        <f>'[1]AÜ ländlic'!N18</f>
        <v>0.8</v>
      </c>
      <c r="O21" s="90">
        <f>'[1]AÜ ländlic'!O18</f>
        <v>232531</v>
      </c>
      <c r="P21" s="90">
        <f>'[1]AÜ ländlic'!P18</f>
        <v>40538</v>
      </c>
      <c r="Q21" s="90">
        <f>'[1]AÜ ländlic'!Q18</f>
        <v>0.8</v>
      </c>
      <c r="R21" s="90">
        <f>'[1]AÜ ländlic'!R18</f>
        <v>2.2000000000000002</v>
      </c>
      <c r="S21" s="90">
        <f>'[1]AÜ ländlic'!S18</f>
        <v>2.2000000000000002</v>
      </c>
    </row>
    <row r="22" spans="1:19" s="44" customFormat="1" x14ac:dyDescent="0.25">
      <c r="A22" s="42" t="s">
        <v>21</v>
      </c>
      <c r="B22" s="43" t="s">
        <v>22</v>
      </c>
      <c r="C22" s="90">
        <f>'[1]AÜ ländlic'!C19</f>
        <v>545</v>
      </c>
      <c r="D22" s="90">
        <f>'[1]AÜ ländlic'!D19</f>
        <v>523</v>
      </c>
      <c r="E22" s="90">
        <f>'[1]AÜ ländlic'!E19</f>
        <v>28627</v>
      </c>
      <c r="F22" s="90">
        <f>'[1]AÜ ländlic'!F19</f>
        <v>27614</v>
      </c>
      <c r="G22" s="90">
        <f>'[1]AÜ ländlic'!G19</f>
        <v>108680</v>
      </c>
      <c r="H22" s="90">
        <f>'[1]AÜ ländlic'!H19</f>
        <v>-1.4</v>
      </c>
      <c r="I22" s="90">
        <f>'[1]AÜ ländlic'!I19</f>
        <v>95762</v>
      </c>
      <c r="J22" s="90">
        <f>'[1]AÜ ländlic'!J19</f>
        <v>12918</v>
      </c>
      <c r="K22" s="90">
        <f>'[1]AÜ ländlic'!K19</f>
        <v>-2.2000000000000002</v>
      </c>
      <c r="L22" s="90">
        <f>'[1]AÜ ländlic'!L19</f>
        <v>5.6</v>
      </c>
      <c r="M22" s="90">
        <f>'[1]AÜ ländlic'!M19</f>
        <v>268059</v>
      </c>
      <c r="N22" s="90">
        <f>'[1]AÜ ländlic'!N19</f>
        <v>-1.9</v>
      </c>
      <c r="O22" s="90">
        <f>'[1]AÜ ländlic'!O19</f>
        <v>238110</v>
      </c>
      <c r="P22" s="90">
        <f>'[1]AÜ ländlic'!P19</f>
        <v>29949</v>
      </c>
      <c r="Q22" s="90">
        <f>'[1]AÜ ländlic'!Q19</f>
        <v>-2.4</v>
      </c>
      <c r="R22" s="90">
        <f>'[1]AÜ ländlic'!R19</f>
        <v>2.9</v>
      </c>
      <c r="S22" s="90">
        <f>'[1]AÜ ländlic'!S19</f>
        <v>2.5</v>
      </c>
    </row>
    <row r="23" spans="1:19" s="44" customFormat="1" x14ac:dyDescent="0.25">
      <c r="A23" s="42" t="s">
        <v>23</v>
      </c>
      <c r="B23" s="43" t="s">
        <v>24</v>
      </c>
      <c r="C23" s="90">
        <f>'[1]AÜ ländlic'!C20</f>
        <v>688</v>
      </c>
      <c r="D23" s="90">
        <f>'[1]AÜ ländlic'!D20</f>
        <v>638</v>
      </c>
      <c r="E23" s="90">
        <f>'[1]AÜ ländlic'!E20</f>
        <v>40126</v>
      </c>
      <c r="F23" s="90">
        <f>'[1]AÜ ländlic'!F20</f>
        <v>37623</v>
      </c>
      <c r="G23" s="90">
        <f>'[1]AÜ ländlic'!G20</f>
        <v>124380</v>
      </c>
      <c r="H23" s="90">
        <f>'[1]AÜ ländlic'!H20</f>
        <v>-0.1</v>
      </c>
      <c r="I23" s="90">
        <f>'[1]AÜ ländlic'!I20</f>
        <v>113704</v>
      </c>
      <c r="J23" s="90">
        <f>'[1]AÜ ländlic'!J20</f>
        <v>10676</v>
      </c>
      <c r="K23" s="90">
        <f>'[1]AÜ ländlic'!K20</f>
        <v>-0.9</v>
      </c>
      <c r="L23" s="90">
        <f>'[1]AÜ ländlic'!L20</f>
        <v>8.1</v>
      </c>
      <c r="M23" s="90">
        <f>'[1]AÜ ländlic'!M20</f>
        <v>442471</v>
      </c>
      <c r="N23" s="90">
        <f>'[1]AÜ ländlic'!N20</f>
        <v>-1.8</v>
      </c>
      <c r="O23" s="90">
        <f>'[1]AÜ ländlic'!O20</f>
        <v>417186</v>
      </c>
      <c r="P23" s="90">
        <f>'[1]AÜ ländlic'!P20</f>
        <v>25285</v>
      </c>
      <c r="Q23" s="90">
        <f>'[1]AÜ ländlic'!Q20</f>
        <v>-1.5</v>
      </c>
      <c r="R23" s="90">
        <f>'[1]AÜ ländlic'!R20</f>
        <v>-6</v>
      </c>
      <c r="S23" s="90">
        <f>'[1]AÜ ländlic'!S20</f>
        <v>3.6</v>
      </c>
    </row>
    <row r="24" spans="1:19" s="44" customFormat="1" x14ac:dyDescent="0.25">
      <c r="A24" s="42" t="s">
        <v>25</v>
      </c>
      <c r="B24" s="43" t="s">
        <v>26</v>
      </c>
      <c r="C24" s="90">
        <f>'[1]AÜ ländlic'!C21</f>
        <v>752</v>
      </c>
      <c r="D24" s="90">
        <f>'[1]AÜ ländlic'!D21</f>
        <v>728</v>
      </c>
      <c r="E24" s="90">
        <f>'[1]AÜ ländlic'!E21</f>
        <v>42995</v>
      </c>
      <c r="F24" s="90">
        <f>'[1]AÜ ländlic'!F21</f>
        <v>41669</v>
      </c>
      <c r="G24" s="90">
        <f>'[1]AÜ ländlic'!G21</f>
        <v>160768</v>
      </c>
      <c r="H24" s="90">
        <f>'[1]AÜ ländlic'!H21</f>
        <v>2.7</v>
      </c>
      <c r="I24" s="90">
        <f>'[1]AÜ ländlic'!I21</f>
        <v>113323</v>
      </c>
      <c r="J24" s="90">
        <f>'[1]AÜ ländlic'!J21</f>
        <v>47445</v>
      </c>
      <c r="K24" s="90">
        <f>'[1]AÜ ländlic'!K21</f>
        <v>-0.4</v>
      </c>
      <c r="L24" s="90">
        <f>'[1]AÜ ländlic'!L21</f>
        <v>10.7</v>
      </c>
      <c r="M24" s="90">
        <f>'[1]AÜ ländlic'!M21</f>
        <v>487741</v>
      </c>
      <c r="N24" s="90">
        <f>'[1]AÜ ländlic'!N21</f>
        <v>-2.1</v>
      </c>
      <c r="O24" s="90">
        <f>'[1]AÜ ländlic'!O21</f>
        <v>338910</v>
      </c>
      <c r="P24" s="90">
        <f>'[1]AÜ ländlic'!P21</f>
        <v>148831</v>
      </c>
      <c r="Q24" s="90">
        <f>'[1]AÜ ländlic'!Q21</f>
        <v>-2.1</v>
      </c>
      <c r="R24" s="90">
        <f>'[1]AÜ ländlic'!R21</f>
        <v>-1.9</v>
      </c>
      <c r="S24" s="90">
        <f>'[1]AÜ ländlic'!S21</f>
        <v>3</v>
      </c>
    </row>
    <row r="25" spans="1:19" s="44" customFormat="1" x14ac:dyDescent="0.25">
      <c r="A25" s="42" t="s">
        <v>27</v>
      </c>
      <c r="B25" s="43" t="s">
        <v>28</v>
      </c>
      <c r="C25" s="90">
        <f>'[1]AÜ ländlic'!C22</f>
        <v>97</v>
      </c>
      <c r="D25" s="90">
        <f>'[1]AÜ ländlic'!D22</f>
        <v>92</v>
      </c>
      <c r="E25" s="90">
        <f>'[1]AÜ ländlic'!E22</f>
        <v>5186</v>
      </c>
      <c r="F25" s="90">
        <f>'[1]AÜ ländlic'!F22</f>
        <v>4921</v>
      </c>
      <c r="G25" s="90">
        <f>'[1]AÜ ländlic'!G22</f>
        <v>16010</v>
      </c>
      <c r="H25" s="90">
        <f>'[1]AÜ ländlic'!H22</f>
        <v>3.2</v>
      </c>
      <c r="I25" s="90">
        <f>'[1]AÜ ländlic'!I22</f>
        <v>13616</v>
      </c>
      <c r="J25" s="90">
        <f>'[1]AÜ ländlic'!J22</f>
        <v>2394</v>
      </c>
      <c r="K25" s="90">
        <f>'[1]AÜ ländlic'!K22</f>
        <v>7.2</v>
      </c>
      <c r="L25" s="90">
        <f>'[1]AÜ ländlic'!L22</f>
        <v>-14.8</v>
      </c>
      <c r="M25" s="90">
        <f>'[1]AÜ ländlic'!M22</f>
        <v>55658</v>
      </c>
      <c r="N25" s="90">
        <f>'[1]AÜ ländlic'!N22</f>
        <v>1.4</v>
      </c>
      <c r="O25" s="90">
        <f>'[1]AÜ ländlic'!O22</f>
        <v>50121</v>
      </c>
      <c r="P25" s="90">
        <f>'[1]AÜ ländlic'!P22</f>
        <v>5537</v>
      </c>
      <c r="Q25" s="90">
        <f>'[1]AÜ ländlic'!Q22</f>
        <v>3.2</v>
      </c>
      <c r="R25" s="90">
        <f>'[1]AÜ ländlic'!R22</f>
        <v>-12.3</v>
      </c>
      <c r="S25" s="90">
        <f>'[1]AÜ ländlic'!S22</f>
        <v>3.5</v>
      </c>
    </row>
    <row r="26" spans="1:19" s="44" customFormat="1" x14ac:dyDescent="0.25">
      <c r="A26" s="42" t="s">
        <v>29</v>
      </c>
      <c r="B26" s="43" t="s">
        <v>30</v>
      </c>
      <c r="C26" s="90">
        <f>'[1]AÜ ländlic'!C23</f>
        <v>172</v>
      </c>
      <c r="D26" s="90">
        <f>'[1]AÜ ländlic'!D23</f>
        <v>164</v>
      </c>
      <c r="E26" s="90">
        <f>'[1]AÜ ländlic'!E23</f>
        <v>10431</v>
      </c>
      <c r="F26" s="90">
        <f>'[1]AÜ ländlic'!F23</f>
        <v>9949</v>
      </c>
      <c r="G26" s="90">
        <f>'[1]AÜ ländlic'!G23</f>
        <v>35853</v>
      </c>
      <c r="H26" s="90">
        <f>'[1]AÜ ländlic'!H23</f>
        <v>0.4</v>
      </c>
      <c r="I26" s="90">
        <f>'[1]AÜ ländlic'!I23</f>
        <v>32191</v>
      </c>
      <c r="J26" s="90">
        <f>'[1]AÜ ländlic'!J23</f>
        <v>3662</v>
      </c>
      <c r="K26" s="90">
        <f>'[1]AÜ ländlic'!K23</f>
        <v>1.3</v>
      </c>
      <c r="L26" s="90">
        <f>'[1]AÜ ländlic'!L23</f>
        <v>-6.5</v>
      </c>
      <c r="M26" s="90">
        <f>'[1]AÜ ländlic'!M23</f>
        <v>96223</v>
      </c>
      <c r="N26" s="90">
        <f>'[1]AÜ ländlic'!N23</f>
        <v>-3.1</v>
      </c>
      <c r="O26" s="90">
        <f>'[1]AÜ ländlic'!O23</f>
        <v>88444</v>
      </c>
      <c r="P26" s="90">
        <f>'[1]AÜ ländlic'!P23</f>
        <v>7779</v>
      </c>
      <c r="Q26" s="90">
        <f>'[1]AÜ ländlic'!Q23</f>
        <v>-2.1</v>
      </c>
      <c r="R26" s="90">
        <f>'[1]AÜ ländlic'!R23</f>
        <v>-12.7</v>
      </c>
      <c r="S26" s="90">
        <f>'[1]AÜ ländlic'!S23</f>
        <v>2.7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640294</v>
      </c>
      <c r="H27" s="33">
        <f>G27/'2024'!G27*100-100</f>
        <v>0.92715774607037815</v>
      </c>
      <c r="I27" s="31">
        <f>SUM(I20:I26)</f>
        <v>522354</v>
      </c>
      <c r="J27" s="31">
        <f>SUM(J20:J26)</f>
        <v>117940</v>
      </c>
      <c r="K27" s="33">
        <f>I27/'2024'!I27*100-100</f>
        <v>-0.38864055897114724</v>
      </c>
      <c r="L27" s="33">
        <f>J27/'2024'!J27*100-100</f>
        <v>7.1986911470641672</v>
      </c>
      <c r="M27" s="31">
        <f>SUM(M20:M26)</f>
        <v>1782614</v>
      </c>
      <c r="N27" s="33">
        <f>M27/'2024'!M27*100-100</f>
        <v>-1.8595125496176479</v>
      </c>
      <c r="O27" s="31">
        <f>SUM(O20:O26)</f>
        <v>1486839</v>
      </c>
      <c r="P27" s="31">
        <f>SUM(P20:P26)</f>
        <v>295775</v>
      </c>
      <c r="Q27" s="33">
        <f>O27/'2024'!O27*100-100</f>
        <v>-1.8304301837759027</v>
      </c>
      <c r="R27" s="33">
        <f>P27/'2024'!P27*100-100</f>
        <v>-2.0054468107664007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1242984</v>
      </c>
      <c r="H28" s="38">
        <f>G28/'2024'!G28*100-100</f>
        <v>1.4361189045737319</v>
      </c>
      <c r="I28" s="35">
        <f>I27+I16</f>
        <v>1023880</v>
      </c>
      <c r="J28" s="35">
        <f>J27+J16</f>
        <v>219104</v>
      </c>
      <c r="K28" s="38">
        <f>I28/'2024'!I28*100-100</f>
        <v>0.54372642616485223</v>
      </c>
      <c r="L28" s="38">
        <f>J28/'2024'!J28*100-100</f>
        <v>5.8253599493824879</v>
      </c>
      <c r="M28" s="35">
        <f>M27+M16</f>
        <v>3504469</v>
      </c>
      <c r="N28" s="38">
        <f>M28/'2024'!M28*100-100</f>
        <v>-0.98795373388479391</v>
      </c>
      <c r="O28" s="35">
        <f>O27+O16</f>
        <v>2971442</v>
      </c>
      <c r="P28" s="35">
        <f>P27+P16</f>
        <v>533027</v>
      </c>
      <c r="Q28" s="38">
        <f>O28/'2024'!O28*100-100</f>
        <v>-0.72581984232755303</v>
      </c>
      <c r="R28" s="38">
        <f>P28/'2024'!P28*100-100</f>
        <v>-2.4242590660296202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19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44" customFormat="1" x14ac:dyDescent="0.25">
      <c r="A31" s="42" t="s">
        <v>17</v>
      </c>
      <c r="B31" s="43" t="s">
        <v>18</v>
      </c>
      <c r="C31" s="91">
        <f>'[1]AÜ ländlic'!C25</f>
        <v>400</v>
      </c>
      <c r="D31" s="91">
        <f>'[1]AÜ ländlic'!D25</f>
        <v>371</v>
      </c>
      <c r="E31" s="91">
        <f>'[1]AÜ ländlic'!E25</f>
        <v>20660</v>
      </c>
      <c r="F31" s="91">
        <f>'[1]AÜ ländlic'!F25</f>
        <v>19785</v>
      </c>
      <c r="G31" s="91">
        <f>'[1]AÜ ländlic'!G25</f>
        <v>93097</v>
      </c>
      <c r="H31" s="91">
        <f>'[1]AÜ ländlic'!H25</f>
        <v>-6.5</v>
      </c>
      <c r="I31" s="91">
        <f>'[1]AÜ ländlic'!I25</f>
        <v>69558</v>
      </c>
      <c r="J31" s="91">
        <f>'[1]AÜ ländlic'!J25</f>
        <v>23539</v>
      </c>
      <c r="K31" s="91">
        <f>'[1]AÜ ländlic'!K25</f>
        <v>-8.6999999999999993</v>
      </c>
      <c r="L31" s="91">
        <f>'[1]AÜ ländlic'!L25</f>
        <v>5.5</v>
      </c>
      <c r="M31" s="91">
        <f>'[1]AÜ ländlic'!M25</f>
        <v>219118</v>
      </c>
      <c r="N31" s="91">
        <f>'[1]AÜ ländlic'!N25</f>
        <v>-6.1</v>
      </c>
      <c r="O31" s="91">
        <f>'[1]AÜ ländlic'!O25</f>
        <v>172402</v>
      </c>
      <c r="P31" s="91">
        <f>'[1]AÜ ländlic'!P25</f>
        <v>46716</v>
      </c>
      <c r="Q31" s="91">
        <f>'[1]AÜ ländlic'!Q25</f>
        <v>-8.6999999999999993</v>
      </c>
      <c r="R31" s="91">
        <f>'[1]AÜ ländlic'!R25</f>
        <v>9.4</v>
      </c>
      <c r="S31" s="91">
        <f>'[1]AÜ ländlic'!S25</f>
        <v>2.4</v>
      </c>
    </row>
    <row r="32" spans="1:19" s="44" customFormat="1" x14ac:dyDescent="0.25">
      <c r="A32" s="42" t="s">
        <v>19</v>
      </c>
      <c r="B32" s="43" t="s">
        <v>20</v>
      </c>
      <c r="C32" s="91">
        <f>'[1]AÜ ländlic'!C26</f>
        <v>510</v>
      </c>
      <c r="D32" s="91">
        <f>'[1]AÜ ländlic'!D26</f>
        <v>482</v>
      </c>
      <c r="E32" s="91">
        <f>'[1]AÜ ländlic'!E26</f>
        <v>30058</v>
      </c>
      <c r="F32" s="91">
        <f>'[1]AÜ ländlic'!F26</f>
        <v>28341</v>
      </c>
      <c r="G32" s="91">
        <f>'[1]AÜ ländlic'!G26</f>
        <v>160382</v>
      </c>
      <c r="H32" s="91">
        <f>'[1]AÜ ländlic'!H26</f>
        <v>4.5999999999999996</v>
      </c>
      <c r="I32" s="91">
        <f>'[1]AÜ ländlic'!I26</f>
        <v>133071</v>
      </c>
      <c r="J32" s="91">
        <f>'[1]AÜ ländlic'!J26</f>
        <v>27311</v>
      </c>
      <c r="K32" s="91">
        <f>'[1]AÜ ländlic'!K26</f>
        <v>5.4</v>
      </c>
      <c r="L32" s="91">
        <f>'[1]AÜ ländlic'!L26</f>
        <v>2</v>
      </c>
      <c r="M32" s="91">
        <f>'[1]AÜ ländlic'!M26</f>
        <v>343683</v>
      </c>
      <c r="N32" s="91">
        <f>'[1]AÜ ländlic'!N26</f>
        <v>-1.9</v>
      </c>
      <c r="O32" s="91">
        <f>'[1]AÜ ländlic'!O26</f>
        <v>289384</v>
      </c>
      <c r="P32" s="91">
        <f>'[1]AÜ ländlic'!P26</f>
        <v>54299</v>
      </c>
      <c r="Q32" s="91">
        <f>'[1]AÜ ländlic'!Q26</f>
        <v>-1.7</v>
      </c>
      <c r="R32" s="91">
        <f>'[1]AÜ ländlic'!R26</f>
        <v>-2.2000000000000002</v>
      </c>
      <c r="S32" s="91">
        <f>'[1]AÜ ländlic'!S26</f>
        <v>2.1</v>
      </c>
    </row>
    <row r="33" spans="1:19" s="44" customFormat="1" x14ac:dyDescent="0.25">
      <c r="A33" s="42" t="s">
        <v>21</v>
      </c>
      <c r="B33" s="43" t="s">
        <v>22</v>
      </c>
      <c r="C33" s="91">
        <f>'[1]AÜ ländlic'!C27</f>
        <v>548</v>
      </c>
      <c r="D33" s="91">
        <f>'[1]AÜ ländlic'!D27</f>
        <v>531</v>
      </c>
      <c r="E33" s="91">
        <f>'[1]AÜ ländlic'!E27</f>
        <v>28784</v>
      </c>
      <c r="F33" s="91">
        <f>'[1]AÜ ländlic'!F27</f>
        <v>27900</v>
      </c>
      <c r="G33" s="91">
        <f>'[1]AÜ ländlic'!G27</f>
        <v>142951</v>
      </c>
      <c r="H33" s="91">
        <f>'[1]AÜ ländlic'!H27</f>
        <v>4.0999999999999996</v>
      </c>
      <c r="I33" s="91">
        <f>'[1]AÜ ländlic'!I27</f>
        <v>128605</v>
      </c>
      <c r="J33" s="91">
        <f>'[1]AÜ ländlic'!J27</f>
        <v>14346</v>
      </c>
      <c r="K33" s="91">
        <f>'[1]AÜ ländlic'!K27</f>
        <v>4.0999999999999996</v>
      </c>
      <c r="L33" s="91">
        <f>'[1]AÜ ländlic'!L27</f>
        <v>4.9000000000000004</v>
      </c>
      <c r="M33" s="91">
        <f>'[1]AÜ ländlic'!M27</f>
        <v>372329</v>
      </c>
      <c r="N33" s="91">
        <f>'[1]AÜ ländlic'!N27</f>
        <v>6.6</v>
      </c>
      <c r="O33" s="91">
        <f>'[1]AÜ ländlic'!O27</f>
        <v>336040</v>
      </c>
      <c r="P33" s="91">
        <f>'[1]AÜ ländlic'!P27</f>
        <v>36289</v>
      </c>
      <c r="Q33" s="91">
        <f>'[1]AÜ ländlic'!Q27</f>
        <v>6.6</v>
      </c>
      <c r="R33" s="91">
        <f>'[1]AÜ ländlic'!R27</f>
        <v>7.1</v>
      </c>
      <c r="S33" s="91">
        <f>'[1]AÜ ländlic'!S27</f>
        <v>2.6</v>
      </c>
    </row>
    <row r="34" spans="1:19" s="44" customFormat="1" x14ac:dyDescent="0.25">
      <c r="A34" s="42" t="s">
        <v>23</v>
      </c>
      <c r="B34" s="43" t="s">
        <v>24</v>
      </c>
      <c r="C34" s="91">
        <f>'[1]AÜ ländlic'!C28</f>
        <v>694</v>
      </c>
      <c r="D34" s="91">
        <f>'[1]AÜ ländlic'!D28</f>
        <v>654</v>
      </c>
      <c r="E34" s="91">
        <f>'[1]AÜ ländlic'!E28</f>
        <v>40185</v>
      </c>
      <c r="F34" s="91">
        <f>'[1]AÜ ländlic'!F28</f>
        <v>37703</v>
      </c>
      <c r="G34" s="91">
        <f>'[1]AÜ ländlic'!G28</f>
        <v>150473</v>
      </c>
      <c r="H34" s="91">
        <f>'[1]AÜ ländlic'!H28</f>
        <v>-1</v>
      </c>
      <c r="I34" s="91">
        <f>'[1]AÜ ländlic'!I28</f>
        <v>136608</v>
      </c>
      <c r="J34" s="91">
        <f>'[1]AÜ ländlic'!J28</f>
        <v>13865</v>
      </c>
      <c r="K34" s="91">
        <f>'[1]AÜ ländlic'!K28</f>
        <v>-1.6</v>
      </c>
      <c r="L34" s="91">
        <f>'[1]AÜ ländlic'!L28</f>
        <v>13.3</v>
      </c>
      <c r="M34" s="91">
        <f>'[1]AÜ ländlic'!M28</f>
        <v>521480</v>
      </c>
      <c r="N34" s="91">
        <f>'[1]AÜ ländlic'!N28</f>
        <v>-2.2000000000000002</v>
      </c>
      <c r="O34" s="91">
        <f>'[1]AÜ ländlic'!O28</f>
        <v>488789</v>
      </c>
      <c r="P34" s="91">
        <f>'[1]AÜ ländlic'!P28</f>
        <v>32691</v>
      </c>
      <c r="Q34" s="91">
        <f>'[1]AÜ ländlic'!Q28</f>
        <v>-2.2000000000000002</v>
      </c>
      <c r="R34" s="91">
        <f>'[1]AÜ ländlic'!R28</f>
        <v>0.4</v>
      </c>
      <c r="S34" s="91">
        <f>'[1]AÜ ländlic'!S28</f>
        <v>3.5</v>
      </c>
    </row>
    <row r="35" spans="1:19" s="44" customFormat="1" x14ac:dyDescent="0.25">
      <c r="A35" s="42" t="s">
        <v>25</v>
      </c>
      <c r="B35" s="43" t="s">
        <v>26</v>
      </c>
      <c r="C35" s="91">
        <f>'[1]AÜ ländlic'!C29</f>
        <v>756</v>
      </c>
      <c r="D35" s="91">
        <f>'[1]AÜ ländlic'!D29</f>
        <v>734</v>
      </c>
      <c r="E35" s="91">
        <f>'[1]AÜ ländlic'!E29</f>
        <v>43070</v>
      </c>
      <c r="F35" s="91">
        <f>'[1]AÜ ländlic'!F29</f>
        <v>41675</v>
      </c>
      <c r="G35" s="91">
        <f>'[1]AÜ ländlic'!G29</f>
        <v>157843</v>
      </c>
      <c r="H35" s="91">
        <f>'[1]AÜ ländlic'!H29</f>
        <v>1.9</v>
      </c>
      <c r="I35" s="91">
        <f>'[1]AÜ ländlic'!I29</f>
        <v>133186</v>
      </c>
      <c r="J35" s="91">
        <f>'[1]AÜ ländlic'!J29</f>
        <v>24657</v>
      </c>
      <c r="K35" s="91">
        <f>'[1]AÜ ländlic'!K29</f>
        <v>-2</v>
      </c>
      <c r="L35" s="91">
        <f>'[1]AÜ ländlic'!L29</f>
        <v>29.7</v>
      </c>
      <c r="M35" s="91">
        <f>'[1]AÜ ländlic'!M29</f>
        <v>478537</v>
      </c>
      <c r="N35" s="91">
        <f>'[1]AÜ ländlic'!N29</f>
        <v>-2.9</v>
      </c>
      <c r="O35" s="91">
        <f>'[1]AÜ ländlic'!O29</f>
        <v>403496</v>
      </c>
      <c r="P35" s="91">
        <f>'[1]AÜ ländlic'!P29</f>
        <v>75041</v>
      </c>
      <c r="Q35" s="91">
        <f>'[1]AÜ ländlic'!Q29</f>
        <v>-7.4</v>
      </c>
      <c r="R35" s="91">
        <f>'[1]AÜ ländlic'!R29</f>
        <v>31.7</v>
      </c>
      <c r="S35" s="91">
        <f>'[1]AÜ ländlic'!S29</f>
        <v>3</v>
      </c>
    </row>
    <row r="36" spans="1:19" s="44" customFormat="1" x14ac:dyDescent="0.25">
      <c r="A36" s="42" t="s">
        <v>27</v>
      </c>
      <c r="B36" s="43" t="s">
        <v>28</v>
      </c>
      <c r="C36" s="91">
        <f>'[1]AÜ ländlic'!C30</f>
        <v>95</v>
      </c>
      <c r="D36" s="91">
        <f>'[1]AÜ ländlic'!D30</f>
        <v>89</v>
      </c>
      <c r="E36" s="91">
        <f>'[1]AÜ ländlic'!E30</f>
        <v>5038</v>
      </c>
      <c r="F36" s="91">
        <f>'[1]AÜ ländlic'!F30</f>
        <v>4675</v>
      </c>
      <c r="G36" s="91">
        <f>'[1]AÜ ländlic'!G30</f>
        <v>19161</v>
      </c>
      <c r="H36" s="91">
        <f>'[1]AÜ ländlic'!H30</f>
        <v>8.6999999999999993</v>
      </c>
      <c r="I36" s="91">
        <f>'[1]AÜ ländlic'!I30</f>
        <v>15783</v>
      </c>
      <c r="J36" s="91">
        <f>'[1]AÜ ländlic'!J30</f>
        <v>3378</v>
      </c>
      <c r="K36" s="91">
        <f>'[1]AÜ ländlic'!K30</f>
        <v>8.8000000000000007</v>
      </c>
      <c r="L36" s="91">
        <f>'[1]AÜ ländlic'!L30</f>
        <v>7.5</v>
      </c>
      <c r="M36" s="91">
        <f>'[1]AÜ ländlic'!M30</f>
        <v>66290</v>
      </c>
      <c r="N36" s="91">
        <f>'[1]AÜ ländlic'!N30</f>
        <v>5.6</v>
      </c>
      <c r="O36" s="91">
        <f>'[1]AÜ ländlic'!O30</f>
        <v>58371</v>
      </c>
      <c r="P36" s="91">
        <f>'[1]AÜ ländlic'!P30</f>
        <v>7919</v>
      </c>
      <c r="Q36" s="91">
        <f>'[1]AÜ ländlic'!Q30</f>
        <v>4.9000000000000004</v>
      </c>
      <c r="R36" s="91">
        <f>'[1]AÜ ländlic'!R30</f>
        <v>9.6999999999999993</v>
      </c>
      <c r="S36" s="91">
        <f>'[1]AÜ ländlic'!S30</f>
        <v>3.5</v>
      </c>
    </row>
    <row r="37" spans="1:19" s="44" customFormat="1" x14ac:dyDescent="0.25">
      <c r="A37" s="42" t="s">
        <v>29</v>
      </c>
      <c r="B37" s="43" t="s">
        <v>30</v>
      </c>
      <c r="C37" s="91">
        <f>'[1]AÜ ländlic'!C31</f>
        <v>171</v>
      </c>
      <c r="D37" s="91">
        <f>'[1]AÜ ländlic'!D31</f>
        <v>164</v>
      </c>
      <c r="E37" s="91">
        <f>'[1]AÜ ländlic'!E31</f>
        <v>10425</v>
      </c>
      <c r="F37" s="91">
        <f>'[1]AÜ ländlic'!F31</f>
        <v>9907</v>
      </c>
      <c r="G37" s="91">
        <f>'[1]AÜ ländlic'!G31</f>
        <v>46655</v>
      </c>
      <c r="H37" s="91">
        <f>'[1]AÜ ländlic'!H31</f>
        <v>2.5</v>
      </c>
      <c r="I37" s="91">
        <f>'[1]AÜ ländlic'!I31</f>
        <v>41384</v>
      </c>
      <c r="J37" s="91">
        <f>'[1]AÜ ländlic'!J31</f>
        <v>5271</v>
      </c>
      <c r="K37" s="91">
        <f>'[1]AÜ ländlic'!K31</f>
        <v>3</v>
      </c>
      <c r="L37" s="91">
        <f>'[1]AÜ ländlic'!L31</f>
        <v>-1.1000000000000001</v>
      </c>
      <c r="M37" s="91">
        <f>'[1]AÜ ländlic'!M31</f>
        <v>122375</v>
      </c>
      <c r="N37" s="91">
        <f>'[1]AÜ ländlic'!N31</f>
        <v>-0.3</v>
      </c>
      <c r="O37" s="91">
        <f>'[1]AÜ ländlic'!O31</f>
        <v>111345</v>
      </c>
      <c r="P37" s="91">
        <f>'[1]AÜ ländlic'!P31</f>
        <v>11030</v>
      </c>
      <c r="Q37" s="91">
        <f>'[1]AÜ ländlic'!Q31</f>
        <v>1</v>
      </c>
      <c r="R37" s="91">
        <f>'[1]AÜ ländlic'!R31</f>
        <v>-11.7</v>
      </c>
      <c r="S37" s="91">
        <f>'[1]AÜ ländlic'!S31</f>
        <v>2.6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770562</v>
      </c>
      <c r="H38" s="33">
        <f>G38/'2024'!G38*100-100</f>
        <v>1.6642302638175721</v>
      </c>
      <c r="I38" s="31">
        <f>SUM(I31:I37)</f>
        <v>658195</v>
      </c>
      <c r="J38" s="31">
        <f>SUM(J31:J37)</f>
        <v>112367</v>
      </c>
      <c r="K38" s="33">
        <f>I38/'2024'!I38*100-100</f>
        <v>0.41956228211368796</v>
      </c>
      <c r="L38" s="33">
        <f>J38/'2024'!J38*100-100</f>
        <v>9.6231329814737023</v>
      </c>
      <c r="M38" s="31">
        <f>SUM(M31:M37)</f>
        <v>2123812</v>
      </c>
      <c r="N38" s="33">
        <f>M38/'2024'!M38*100-100</f>
        <v>-0.78176315762426896</v>
      </c>
      <c r="O38" s="31">
        <f>SUM(O31:O37)</f>
        <v>1859827</v>
      </c>
      <c r="P38" s="31">
        <f>SUM(P31:P37)</f>
        <v>263985</v>
      </c>
      <c r="Q38" s="33">
        <f>O38/'2024'!O38*100-100</f>
        <v>-2.0739610449785602</v>
      </c>
      <c r="R38" s="33">
        <f>P38/'2024'!P38*100-100</f>
        <v>9.3875606016657684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2013546</v>
      </c>
      <c r="H39" s="38">
        <f>G39/'2024'!G39*100-100</f>
        <v>1.5232936056156063</v>
      </c>
      <c r="I39" s="35">
        <f t="shared" ref="I39:J39" si="0">I38+I27+I16</f>
        <v>1682075</v>
      </c>
      <c r="J39" s="35">
        <f t="shared" si="0"/>
        <v>331471</v>
      </c>
      <c r="K39" s="38">
        <f>I39/'2024'!I39*100-100</f>
        <v>0.49510451741797112</v>
      </c>
      <c r="L39" s="38">
        <f>J39/'2024'!J39*100-100</f>
        <v>7.0829537451622855</v>
      </c>
      <c r="M39" s="35">
        <f>M38+M27+M16</f>
        <v>5628281</v>
      </c>
      <c r="N39" s="38">
        <f>M39/'2024'!M39*100-100</f>
        <v>-0.91024920321063973</v>
      </c>
      <c r="O39" s="35">
        <f>O38+O27+O16</f>
        <v>4831269</v>
      </c>
      <c r="P39" s="35">
        <f>P38+P27+P16</f>
        <v>797012</v>
      </c>
      <c r="Q39" s="38">
        <f>O39/'2024'!O39*100-100</f>
        <v>-1.2491663060721123</v>
      </c>
      <c r="R39" s="38">
        <f>P39/'2024'!P39*100-100</f>
        <v>1.1950228542407331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s="44" customFormat="1" ht="33.75" customHeight="1" x14ac:dyDescent="0.25">
      <c r="A41" s="123" t="s">
        <v>33</v>
      </c>
      <c r="B41" s="124"/>
      <c r="C41" s="124"/>
      <c r="D41" s="124"/>
      <c r="E41" s="124"/>
      <c r="F41" s="124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24"/>
      <c r="S41" s="124"/>
    </row>
    <row r="42" spans="1:19" s="44" customFormat="1" x14ac:dyDescent="0.25">
      <c r="A42" s="42" t="s">
        <v>17</v>
      </c>
      <c r="B42" s="43" t="s">
        <v>18</v>
      </c>
      <c r="C42" s="92">
        <f>'[1]AÜ ländlic'!C33</f>
        <v>402</v>
      </c>
      <c r="D42" s="92">
        <f>'[1]AÜ ländlic'!D33</f>
        <v>388</v>
      </c>
      <c r="E42" s="92">
        <f>'[1]AÜ ländlic'!E33</f>
        <v>20928</v>
      </c>
      <c r="F42" s="92">
        <f>'[1]AÜ ländlic'!F33</f>
        <v>20122</v>
      </c>
      <c r="G42" s="92">
        <f>'[1]AÜ ländlic'!G33</f>
        <v>118511</v>
      </c>
      <c r="H42" s="92">
        <f>'[1]AÜ ländlic'!H33</f>
        <v>3.6</v>
      </c>
      <c r="I42" s="92">
        <f>'[1]AÜ ländlic'!I33</f>
        <v>85404</v>
      </c>
      <c r="J42" s="92">
        <f>'[1]AÜ ländlic'!J33</f>
        <v>33107</v>
      </c>
      <c r="K42" s="92">
        <f>'[1]AÜ ländlic'!K33</f>
        <v>1.9</v>
      </c>
      <c r="L42" s="92">
        <f>'[1]AÜ ländlic'!L33</f>
        <v>12.5</v>
      </c>
      <c r="M42" s="92">
        <f>'[1]AÜ ländlic'!M33</f>
        <v>287142</v>
      </c>
      <c r="N42" s="92">
        <f>'[1]AÜ ländlic'!N33</f>
        <v>11.5</v>
      </c>
      <c r="O42" s="92">
        <f>'[1]AÜ ländlic'!O33</f>
        <v>217028</v>
      </c>
      <c r="P42" s="92">
        <f>'[1]AÜ ländlic'!P33</f>
        <v>70114</v>
      </c>
      <c r="Q42" s="92">
        <f>'[1]AÜ ländlic'!Q33</f>
        <v>10.4</v>
      </c>
      <c r="R42" s="92">
        <f>'[1]AÜ ländlic'!R33</f>
        <v>18.7</v>
      </c>
      <c r="S42" s="92">
        <f>'[1]AÜ ländlic'!S33</f>
        <v>2.4</v>
      </c>
    </row>
    <row r="43" spans="1:19" s="44" customFormat="1" x14ac:dyDescent="0.25">
      <c r="A43" s="42" t="s">
        <v>19</v>
      </c>
      <c r="B43" s="43" t="s">
        <v>20</v>
      </c>
      <c r="C43" s="92">
        <f>'[1]AÜ ländlic'!C34</f>
        <v>507</v>
      </c>
      <c r="D43" s="92">
        <f>'[1]AÜ ländlic'!D34</f>
        <v>489</v>
      </c>
      <c r="E43" s="92">
        <f>'[1]AÜ ländlic'!E34</f>
        <v>29942</v>
      </c>
      <c r="F43" s="92">
        <f>'[1]AÜ ländlic'!F34</f>
        <v>28526</v>
      </c>
      <c r="G43" s="92">
        <f>'[1]AÜ ländlic'!G34</f>
        <v>165754</v>
      </c>
      <c r="H43" s="92">
        <f>'[1]AÜ ländlic'!H34</f>
        <v>-1.9</v>
      </c>
      <c r="I43" s="92">
        <f>'[1]AÜ ländlic'!I34</f>
        <v>134098</v>
      </c>
      <c r="J43" s="92">
        <f>'[1]AÜ ländlic'!J34</f>
        <v>31656</v>
      </c>
      <c r="K43" s="92">
        <f>'[1]AÜ ländlic'!K34</f>
        <v>-5</v>
      </c>
      <c r="L43" s="92">
        <f>'[1]AÜ ländlic'!L34</f>
        <v>17.2</v>
      </c>
      <c r="M43" s="92">
        <f>'[1]AÜ ländlic'!M34</f>
        <v>375454</v>
      </c>
      <c r="N43" s="92">
        <f>'[1]AÜ ländlic'!N34</f>
        <v>-1</v>
      </c>
      <c r="O43" s="92">
        <f>'[1]AÜ ländlic'!O34</f>
        <v>312846</v>
      </c>
      <c r="P43" s="92">
        <f>'[1]AÜ ländlic'!P34</f>
        <v>62608</v>
      </c>
      <c r="Q43" s="92">
        <f>'[1]AÜ ländlic'!Q34</f>
        <v>-3.3</v>
      </c>
      <c r="R43" s="92">
        <f>'[1]AÜ ländlic'!R34</f>
        <v>14.1</v>
      </c>
      <c r="S43" s="92">
        <f>'[1]AÜ ländlic'!S34</f>
        <v>2.2999999999999998</v>
      </c>
    </row>
    <row r="44" spans="1:19" s="44" customFormat="1" x14ac:dyDescent="0.25">
      <c r="A44" s="42" t="s">
        <v>21</v>
      </c>
      <c r="B44" s="43" t="s">
        <v>22</v>
      </c>
      <c r="C44" s="92">
        <f>'[1]AÜ ländlic'!C35</f>
        <v>548</v>
      </c>
      <c r="D44" s="92">
        <f>'[1]AÜ ländlic'!D35</f>
        <v>540</v>
      </c>
      <c r="E44" s="92">
        <f>'[1]AÜ ländlic'!E35</f>
        <v>28812</v>
      </c>
      <c r="F44" s="92">
        <f>'[1]AÜ ländlic'!F35</f>
        <v>27906</v>
      </c>
      <c r="G44" s="92">
        <f>'[1]AÜ ländlic'!G35</f>
        <v>150555</v>
      </c>
      <c r="H44" s="92">
        <f>'[1]AÜ ländlic'!H35</f>
        <v>-1.6</v>
      </c>
      <c r="I44" s="92">
        <f>'[1]AÜ ländlic'!I35</f>
        <v>132791</v>
      </c>
      <c r="J44" s="92">
        <f>'[1]AÜ ländlic'!J35</f>
        <v>17764</v>
      </c>
      <c r="K44" s="92">
        <f>'[1]AÜ ländlic'!K35</f>
        <v>0.9</v>
      </c>
      <c r="L44" s="92">
        <f>'[1]AÜ ländlic'!L35</f>
        <v>-24.1</v>
      </c>
      <c r="M44" s="92">
        <f>'[1]AÜ ländlic'!M35</f>
        <v>401534</v>
      </c>
      <c r="N44" s="92">
        <f>'[1]AÜ ländlic'!N35</f>
        <v>4.8</v>
      </c>
      <c r="O44" s="92">
        <f>'[1]AÜ ländlic'!O35</f>
        <v>359828</v>
      </c>
      <c r="P44" s="92">
        <f>'[1]AÜ ländlic'!P35</f>
        <v>41706</v>
      </c>
      <c r="Q44" s="92">
        <f>'[1]AÜ ländlic'!Q35</f>
        <v>7.6</v>
      </c>
      <c r="R44" s="92">
        <f>'[1]AÜ ländlic'!R35</f>
        <v>-15.9</v>
      </c>
      <c r="S44" s="92">
        <f>'[1]AÜ ländlic'!S35</f>
        <v>2.7</v>
      </c>
    </row>
    <row r="45" spans="1:19" s="44" customFormat="1" x14ac:dyDescent="0.25">
      <c r="A45" s="42" t="s">
        <v>23</v>
      </c>
      <c r="B45" s="43" t="s">
        <v>24</v>
      </c>
      <c r="C45" s="92">
        <f>'[1]AÜ ländlic'!C36</f>
        <v>694</v>
      </c>
      <c r="D45" s="92">
        <f>'[1]AÜ ländlic'!D36</f>
        <v>681</v>
      </c>
      <c r="E45" s="92">
        <f>'[1]AÜ ländlic'!E36</f>
        <v>40148</v>
      </c>
      <c r="F45" s="92">
        <f>'[1]AÜ ländlic'!F36</f>
        <v>38510</v>
      </c>
      <c r="G45" s="92">
        <f>'[1]AÜ ländlic'!G36</f>
        <v>168097</v>
      </c>
      <c r="H45" s="92">
        <f>'[1]AÜ ländlic'!H36</f>
        <v>1.9</v>
      </c>
      <c r="I45" s="92">
        <f>'[1]AÜ ländlic'!I36</f>
        <v>152767</v>
      </c>
      <c r="J45" s="92">
        <f>'[1]AÜ ländlic'!J36</f>
        <v>15330</v>
      </c>
      <c r="K45" s="92">
        <f>'[1]AÜ ländlic'!K36</f>
        <v>2.4</v>
      </c>
      <c r="L45" s="92">
        <f>'[1]AÜ ländlic'!L36</f>
        <v>-1</v>
      </c>
      <c r="M45" s="92">
        <f>'[1]AÜ ländlic'!M36</f>
        <v>568424</v>
      </c>
      <c r="N45" s="92">
        <f>'[1]AÜ ländlic'!N36</f>
        <v>5</v>
      </c>
      <c r="O45" s="92">
        <f>'[1]AÜ ländlic'!O36</f>
        <v>530386</v>
      </c>
      <c r="P45" s="92">
        <f>'[1]AÜ ländlic'!P36</f>
        <v>38038</v>
      </c>
      <c r="Q45" s="92">
        <f>'[1]AÜ ländlic'!Q36</f>
        <v>5.8</v>
      </c>
      <c r="R45" s="92">
        <f>'[1]AÜ ländlic'!R36</f>
        <v>-2.9</v>
      </c>
      <c r="S45" s="92">
        <f>'[1]AÜ ländlic'!S36</f>
        <v>3.4</v>
      </c>
    </row>
    <row r="46" spans="1:19" s="44" customFormat="1" x14ac:dyDescent="0.25">
      <c r="A46" s="42" t="s">
        <v>25</v>
      </c>
      <c r="B46" s="43" t="s">
        <v>26</v>
      </c>
      <c r="C46" s="92">
        <f>'[1]AÜ ländlic'!C37</f>
        <v>756</v>
      </c>
      <c r="D46" s="92">
        <f>'[1]AÜ ländlic'!D37</f>
        <v>740</v>
      </c>
      <c r="E46" s="92">
        <f>'[1]AÜ ländlic'!E37</f>
        <v>43061</v>
      </c>
      <c r="F46" s="92">
        <f>'[1]AÜ ländlic'!F37</f>
        <v>41956</v>
      </c>
      <c r="G46" s="92">
        <f>'[1]AÜ ländlic'!G37</f>
        <v>170496</v>
      </c>
      <c r="H46" s="92">
        <f>'[1]AÜ ländlic'!H37</f>
        <v>3.3</v>
      </c>
      <c r="I46" s="92">
        <f>'[1]AÜ ländlic'!I37</f>
        <v>147268</v>
      </c>
      <c r="J46" s="92">
        <f>'[1]AÜ ländlic'!J37</f>
        <v>23228</v>
      </c>
      <c r="K46" s="92">
        <f>'[1]AÜ ländlic'!K37</f>
        <v>2.9</v>
      </c>
      <c r="L46" s="92">
        <f>'[1]AÜ ländlic'!L37</f>
        <v>5.8</v>
      </c>
      <c r="M46" s="92">
        <f>'[1]AÜ ländlic'!M37</f>
        <v>566085</v>
      </c>
      <c r="N46" s="92">
        <f>'[1]AÜ ländlic'!N37</f>
        <v>12.3</v>
      </c>
      <c r="O46" s="92">
        <f>'[1]AÜ ländlic'!O37</f>
        <v>485005</v>
      </c>
      <c r="P46" s="92">
        <f>'[1]AÜ ländlic'!P37</f>
        <v>81080</v>
      </c>
      <c r="Q46" s="92">
        <f>'[1]AÜ ländlic'!Q37</f>
        <v>12.6</v>
      </c>
      <c r="R46" s="92">
        <f>'[1]AÜ ländlic'!R37</f>
        <v>11.2</v>
      </c>
      <c r="S46" s="92">
        <f>'[1]AÜ ländlic'!S37</f>
        <v>3.3</v>
      </c>
    </row>
    <row r="47" spans="1:19" s="44" customFormat="1" x14ac:dyDescent="0.25">
      <c r="A47" s="42" t="s">
        <v>27</v>
      </c>
      <c r="B47" s="43" t="s">
        <v>28</v>
      </c>
      <c r="C47" s="92">
        <f>'[1]AÜ ländlic'!C38</f>
        <v>93</v>
      </c>
      <c r="D47" s="92">
        <f>'[1]AÜ ländlic'!D38</f>
        <v>89</v>
      </c>
      <c r="E47" s="92">
        <f>'[1]AÜ ländlic'!E38</f>
        <v>4965</v>
      </c>
      <c r="F47" s="92">
        <f>'[1]AÜ ländlic'!F38</f>
        <v>4708</v>
      </c>
      <c r="G47" s="92">
        <f>'[1]AÜ ländlic'!G38</f>
        <v>17677</v>
      </c>
      <c r="H47" s="92">
        <f>'[1]AÜ ländlic'!H38</f>
        <v>-8.6999999999999993</v>
      </c>
      <c r="I47" s="92">
        <f>'[1]AÜ ländlic'!I38</f>
        <v>15161</v>
      </c>
      <c r="J47" s="92">
        <f>'[1]AÜ ländlic'!J38</f>
        <v>2516</v>
      </c>
      <c r="K47" s="92">
        <f>'[1]AÜ ländlic'!K38</f>
        <v>-5.7</v>
      </c>
      <c r="L47" s="92">
        <f>'[1]AÜ ländlic'!L38</f>
        <v>-24.2</v>
      </c>
      <c r="M47" s="92">
        <f>'[1]AÜ ländlic'!M38</f>
        <v>63452</v>
      </c>
      <c r="N47" s="92">
        <f>'[1]AÜ ländlic'!N38</f>
        <v>-1.3</v>
      </c>
      <c r="O47" s="92">
        <f>'[1]AÜ ländlic'!O38</f>
        <v>56762</v>
      </c>
      <c r="P47" s="92">
        <f>'[1]AÜ ländlic'!P38</f>
        <v>6690</v>
      </c>
      <c r="Q47" s="92">
        <f>'[1]AÜ ländlic'!Q38</f>
        <v>-0.2</v>
      </c>
      <c r="R47" s="92">
        <f>'[1]AÜ ländlic'!R38</f>
        <v>-10</v>
      </c>
      <c r="S47" s="92">
        <f>'[1]AÜ ländlic'!S38</f>
        <v>3.6</v>
      </c>
    </row>
    <row r="48" spans="1:19" s="44" customFormat="1" x14ac:dyDescent="0.25">
      <c r="A48" s="42" t="s">
        <v>29</v>
      </c>
      <c r="B48" s="43" t="s">
        <v>30</v>
      </c>
      <c r="C48" s="92">
        <f>'[1]AÜ ländlic'!C39</f>
        <v>172</v>
      </c>
      <c r="D48" s="92">
        <f>'[1]AÜ ländlic'!D39</f>
        <v>166</v>
      </c>
      <c r="E48" s="92">
        <f>'[1]AÜ ländlic'!E39</f>
        <v>10447</v>
      </c>
      <c r="F48" s="92">
        <f>'[1]AÜ ländlic'!F39</f>
        <v>9996</v>
      </c>
      <c r="G48" s="92">
        <f>'[1]AÜ ländlic'!G39</f>
        <v>46008</v>
      </c>
      <c r="H48" s="92">
        <f>'[1]AÜ ländlic'!H39</f>
        <v>-7.9</v>
      </c>
      <c r="I48" s="92">
        <f>'[1]AÜ ländlic'!I39</f>
        <v>41293</v>
      </c>
      <c r="J48" s="92">
        <f>'[1]AÜ ländlic'!J39</f>
        <v>4715</v>
      </c>
      <c r="K48" s="92">
        <f>'[1]AÜ ländlic'!K39</f>
        <v>-7.1</v>
      </c>
      <c r="L48" s="92">
        <f>'[1]AÜ ländlic'!L39</f>
        <v>-17</v>
      </c>
      <c r="M48" s="92">
        <f>'[1]AÜ ländlic'!M39</f>
        <v>121223</v>
      </c>
      <c r="N48" s="92">
        <f>'[1]AÜ ländlic'!N39</f>
        <v>-3</v>
      </c>
      <c r="O48" s="92">
        <f>'[1]AÜ ländlic'!O39</f>
        <v>111178</v>
      </c>
      <c r="P48" s="92">
        <f>'[1]AÜ ländlic'!P39</f>
        <v>10045</v>
      </c>
      <c r="Q48" s="92">
        <f>'[1]AÜ ländlic'!Q39</f>
        <v>-2.2999999999999998</v>
      </c>
      <c r="R48" s="92">
        <f>'[1]AÜ ländlic'!R39</f>
        <v>-11.8</v>
      </c>
      <c r="S48" s="92">
        <f>'[1]AÜ ländlic'!S39</f>
        <v>2.6</v>
      </c>
    </row>
    <row r="49" spans="1:23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837098</v>
      </c>
      <c r="H49" s="33">
        <f>G49/'2024'!G49*100-100</f>
        <v>0.18454777417670698</v>
      </c>
      <c r="I49" s="31">
        <f>SUM(I42:I48)</f>
        <v>708782</v>
      </c>
      <c r="J49" s="31">
        <f>SUM(J42:J48)</f>
        <v>128316</v>
      </c>
      <c r="K49" s="33">
        <f>I49/'2024'!I49*100-100</f>
        <v>-6.8662242393230599E-2</v>
      </c>
      <c r="L49" s="33">
        <f>J49/'2024'!J49*100-100</f>
        <v>1.606657850768471</v>
      </c>
      <c r="M49" s="31">
        <f>SUM(M42:M48)</f>
        <v>2383314</v>
      </c>
      <c r="N49" s="33">
        <f>M49/'2024'!M49*100-100</f>
        <v>5.8564716730225399</v>
      </c>
      <c r="O49" s="31">
        <f>SUM(O42:O48)</f>
        <v>2073033</v>
      </c>
      <c r="P49" s="31">
        <f>SUM(P42:P48)</f>
        <v>310281</v>
      </c>
      <c r="Q49" s="33">
        <f>O49/'2024'!O49*100-100</f>
        <v>5.9262574902161589</v>
      </c>
      <c r="R49" s="33">
        <f>P49/'2024'!P49*100-100</f>
        <v>5.3925714576858326</v>
      </c>
      <c r="S49" s="31"/>
    </row>
    <row r="50" spans="1:23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2850644</v>
      </c>
      <c r="H50" s="38">
        <f>G50/'2024'!G50*100-100</f>
        <v>1.1264717672559073</v>
      </c>
      <c r="I50" s="35">
        <f>I49+I38+I27+I16</f>
        <v>2390857</v>
      </c>
      <c r="J50" s="35">
        <f>J49+J38+J27+J16</f>
        <v>459787</v>
      </c>
      <c r="K50" s="38">
        <f>I50/'2024'!I50*100-100</f>
        <v>0.32731067700018457</v>
      </c>
      <c r="L50" s="38">
        <f>J50/'2024'!J50*100-100</f>
        <v>5.4961418708542169</v>
      </c>
      <c r="M50" s="35">
        <f>M49+M38+M27+M16</f>
        <v>8011595</v>
      </c>
      <c r="N50" s="38">
        <f>M50/'2024'!M50*100-100</f>
        <v>1.0105855922019771</v>
      </c>
      <c r="O50" s="35">
        <f>O49+O38+O27+O16</f>
        <v>6904302</v>
      </c>
      <c r="P50" s="35">
        <f>P49+P38+P27+P16</f>
        <v>1107293</v>
      </c>
      <c r="Q50" s="38">
        <f>O50/'2024'!O50*100-100</f>
        <v>0.80102945702391537</v>
      </c>
      <c r="R50" s="38">
        <f>P50/'2024'!P50*100-100</f>
        <v>2.3371426194888301</v>
      </c>
      <c r="S50" s="35"/>
    </row>
    <row r="51" spans="1:23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23" s="44" customFormat="1" ht="33.75" customHeight="1" x14ac:dyDescent="0.25">
      <c r="A52" s="123" t="s">
        <v>34</v>
      </c>
      <c r="B52" s="124"/>
      <c r="C52" s="124"/>
      <c r="D52" s="124"/>
      <c r="E52" s="124"/>
      <c r="F52" s="124"/>
      <c r="G52" s="124"/>
      <c r="H52" s="124"/>
      <c r="I52" s="124"/>
      <c r="J52" s="124"/>
      <c r="K52" s="124"/>
      <c r="L52" s="124"/>
      <c r="M52" s="124"/>
      <c r="N52" s="124"/>
      <c r="O52" s="124"/>
      <c r="P52" s="124"/>
      <c r="Q52" s="124"/>
      <c r="R52" s="124"/>
      <c r="S52" s="124"/>
    </row>
    <row r="53" spans="1:23" s="44" customFormat="1" x14ac:dyDescent="0.25">
      <c r="A53" s="42" t="s">
        <v>17</v>
      </c>
      <c r="B53" s="43" t="s">
        <v>18</v>
      </c>
      <c r="C53" s="93" t="str">
        <f>'[1]AÜ ländlic'!C41</f>
        <v>...</v>
      </c>
      <c r="D53" s="93" t="str">
        <f>'[1]AÜ ländlic'!D41</f>
        <v>...</v>
      </c>
      <c r="E53" s="93" t="str">
        <f>'[1]AÜ ländlic'!E41</f>
        <v>...</v>
      </c>
      <c r="F53" s="93" t="str">
        <f>'[1]AÜ ländlic'!F41</f>
        <v>...</v>
      </c>
      <c r="G53" s="93" t="str">
        <f>'[1]AÜ ländlic'!G41</f>
        <v>...</v>
      </c>
      <c r="H53" s="93" t="str">
        <f>'[1]AÜ ländlic'!H41</f>
        <v>...</v>
      </c>
      <c r="I53" s="93" t="str">
        <f>'[1]AÜ ländlic'!I41</f>
        <v>...</v>
      </c>
      <c r="J53" s="93" t="str">
        <f>'[1]AÜ ländlic'!J41</f>
        <v>...</v>
      </c>
      <c r="K53" s="93" t="str">
        <f>'[1]AÜ ländlic'!K41</f>
        <v>...</v>
      </c>
      <c r="L53" s="93" t="str">
        <f>'[1]AÜ ländlic'!L41</f>
        <v>...</v>
      </c>
      <c r="M53" s="93" t="str">
        <f>'[1]AÜ ländlic'!M41</f>
        <v>...</v>
      </c>
      <c r="N53" s="93" t="str">
        <f>'[1]AÜ ländlic'!N41</f>
        <v>...</v>
      </c>
      <c r="O53" s="93" t="str">
        <f>'[1]AÜ ländlic'!O41</f>
        <v>...</v>
      </c>
      <c r="P53" s="93" t="str">
        <f>'[1]AÜ ländlic'!P41</f>
        <v>...</v>
      </c>
      <c r="Q53" s="93" t="str">
        <f>'[1]AÜ ländlic'!Q41</f>
        <v>...</v>
      </c>
      <c r="R53" s="93" t="str">
        <f>'[1]AÜ ländlic'!R41</f>
        <v>...</v>
      </c>
      <c r="S53" s="93" t="str">
        <f>'[1]AÜ ländlic'!S41</f>
        <v>...</v>
      </c>
    </row>
    <row r="54" spans="1:23" s="44" customFormat="1" x14ac:dyDescent="0.25">
      <c r="A54" s="42" t="s">
        <v>19</v>
      </c>
      <c r="B54" s="43" t="s">
        <v>20</v>
      </c>
      <c r="C54" s="93" t="str">
        <f>'[1]AÜ ländlic'!C42</f>
        <v>...</v>
      </c>
      <c r="D54" s="93" t="str">
        <f>'[1]AÜ ländlic'!D42</f>
        <v>...</v>
      </c>
      <c r="E54" s="93" t="str">
        <f>'[1]AÜ ländlic'!E42</f>
        <v>...</v>
      </c>
      <c r="F54" s="93" t="str">
        <f>'[1]AÜ ländlic'!F42</f>
        <v>...</v>
      </c>
      <c r="G54" s="93" t="str">
        <f>'[1]AÜ ländlic'!G42</f>
        <v>...</v>
      </c>
      <c r="H54" s="93" t="str">
        <f>'[1]AÜ ländlic'!H42</f>
        <v>...</v>
      </c>
      <c r="I54" s="93" t="str">
        <f>'[1]AÜ ländlic'!I42</f>
        <v>...</v>
      </c>
      <c r="J54" s="93" t="str">
        <f>'[1]AÜ ländlic'!J42</f>
        <v>...</v>
      </c>
      <c r="K54" s="93" t="str">
        <f>'[1]AÜ ländlic'!K42</f>
        <v>...</v>
      </c>
      <c r="L54" s="93" t="str">
        <f>'[1]AÜ ländlic'!L42</f>
        <v>...</v>
      </c>
      <c r="M54" s="93" t="str">
        <f>'[1]AÜ ländlic'!M42</f>
        <v>...</v>
      </c>
      <c r="N54" s="93" t="str">
        <f>'[1]AÜ ländlic'!N42</f>
        <v>...</v>
      </c>
      <c r="O54" s="93" t="str">
        <f>'[1]AÜ ländlic'!O42</f>
        <v>...</v>
      </c>
      <c r="P54" s="93" t="str">
        <f>'[1]AÜ ländlic'!P42</f>
        <v>...</v>
      </c>
      <c r="Q54" s="93" t="str">
        <f>'[1]AÜ ländlic'!Q42</f>
        <v>...</v>
      </c>
      <c r="R54" s="93" t="str">
        <f>'[1]AÜ ländlic'!R42</f>
        <v>...</v>
      </c>
      <c r="S54" s="93" t="str">
        <f>'[1]AÜ ländlic'!S42</f>
        <v>...</v>
      </c>
    </row>
    <row r="55" spans="1:23" s="44" customFormat="1" x14ac:dyDescent="0.25">
      <c r="A55" s="42" t="s">
        <v>21</v>
      </c>
      <c r="B55" s="43" t="s">
        <v>22</v>
      </c>
      <c r="C55" s="93" t="str">
        <f>'[1]AÜ ländlic'!C43</f>
        <v>...</v>
      </c>
      <c r="D55" s="93" t="str">
        <f>'[1]AÜ ländlic'!D43</f>
        <v>...</v>
      </c>
      <c r="E55" s="93" t="str">
        <f>'[1]AÜ ländlic'!E43</f>
        <v>...</v>
      </c>
      <c r="F55" s="93" t="str">
        <f>'[1]AÜ ländlic'!F43</f>
        <v>...</v>
      </c>
      <c r="G55" s="93" t="str">
        <f>'[1]AÜ ländlic'!G43</f>
        <v>...</v>
      </c>
      <c r="H55" s="93" t="str">
        <f>'[1]AÜ ländlic'!H43</f>
        <v>...</v>
      </c>
      <c r="I55" s="93" t="str">
        <f>'[1]AÜ ländlic'!I43</f>
        <v>...</v>
      </c>
      <c r="J55" s="93" t="str">
        <f>'[1]AÜ ländlic'!J43</f>
        <v>...</v>
      </c>
      <c r="K55" s="93" t="str">
        <f>'[1]AÜ ländlic'!K43</f>
        <v>...</v>
      </c>
      <c r="L55" s="93" t="str">
        <f>'[1]AÜ ländlic'!L43</f>
        <v>...</v>
      </c>
      <c r="M55" s="93" t="str">
        <f>'[1]AÜ ländlic'!M43</f>
        <v>...</v>
      </c>
      <c r="N55" s="93" t="str">
        <f>'[1]AÜ ländlic'!N43</f>
        <v>...</v>
      </c>
      <c r="O55" s="93" t="str">
        <f>'[1]AÜ ländlic'!O43</f>
        <v>...</v>
      </c>
      <c r="P55" s="93" t="str">
        <f>'[1]AÜ ländlic'!P43</f>
        <v>...</v>
      </c>
      <c r="Q55" s="93" t="str">
        <f>'[1]AÜ ländlic'!Q43</f>
        <v>...</v>
      </c>
      <c r="R55" s="93" t="str">
        <f>'[1]AÜ ländlic'!R43</f>
        <v>...</v>
      </c>
      <c r="S55" s="93" t="str">
        <f>'[1]AÜ ländlic'!S43</f>
        <v>...</v>
      </c>
    </row>
    <row r="56" spans="1:23" s="44" customFormat="1" x14ac:dyDescent="0.25">
      <c r="A56" s="42" t="s">
        <v>23</v>
      </c>
      <c r="B56" s="43" t="s">
        <v>24</v>
      </c>
      <c r="C56" s="93" t="str">
        <f>'[1]AÜ ländlic'!C44</f>
        <v>...</v>
      </c>
      <c r="D56" s="93" t="str">
        <f>'[1]AÜ ländlic'!D44</f>
        <v>...</v>
      </c>
      <c r="E56" s="93" t="str">
        <f>'[1]AÜ ländlic'!E44</f>
        <v>...</v>
      </c>
      <c r="F56" s="93" t="str">
        <f>'[1]AÜ ländlic'!F44</f>
        <v>...</v>
      </c>
      <c r="G56" s="93" t="str">
        <f>'[1]AÜ ländlic'!G44</f>
        <v>...</v>
      </c>
      <c r="H56" s="93" t="str">
        <f>'[1]AÜ ländlic'!H44</f>
        <v>...</v>
      </c>
      <c r="I56" s="93" t="str">
        <f>'[1]AÜ ländlic'!I44</f>
        <v>...</v>
      </c>
      <c r="J56" s="93" t="str">
        <f>'[1]AÜ ländlic'!J44</f>
        <v>...</v>
      </c>
      <c r="K56" s="93" t="str">
        <f>'[1]AÜ ländlic'!K44</f>
        <v>...</v>
      </c>
      <c r="L56" s="93" t="str">
        <f>'[1]AÜ ländlic'!L44</f>
        <v>...</v>
      </c>
      <c r="M56" s="93" t="str">
        <f>'[1]AÜ ländlic'!M44</f>
        <v>...</v>
      </c>
      <c r="N56" s="93" t="str">
        <f>'[1]AÜ ländlic'!N44</f>
        <v>...</v>
      </c>
      <c r="O56" s="93" t="str">
        <f>'[1]AÜ ländlic'!O44</f>
        <v>...</v>
      </c>
      <c r="P56" s="93" t="str">
        <f>'[1]AÜ ländlic'!P44</f>
        <v>...</v>
      </c>
      <c r="Q56" s="93" t="str">
        <f>'[1]AÜ ländlic'!Q44</f>
        <v>...</v>
      </c>
      <c r="R56" s="93" t="str">
        <f>'[1]AÜ ländlic'!R44</f>
        <v>...</v>
      </c>
      <c r="S56" s="93" t="str">
        <f>'[1]AÜ ländlic'!S44</f>
        <v>...</v>
      </c>
    </row>
    <row r="57" spans="1:23" s="44" customFormat="1" x14ac:dyDescent="0.25">
      <c r="A57" s="42" t="s">
        <v>25</v>
      </c>
      <c r="B57" s="43" t="s">
        <v>26</v>
      </c>
      <c r="C57" s="93" t="str">
        <f>'[1]AÜ ländlic'!C45</f>
        <v>...</v>
      </c>
      <c r="D57" s="93" t="str">
        <f>'[1]AÜ ländlic'!D45</f>
        <v>...</v>
      </c>
      <c r="E57" s="93" t="str">
        <f>'[1]AÜ ländlic'!E45</f>
        <v>...</v>
      </c>
      <c r="F57" s="93" t="str">
        <f>'[1]AÜ ländlic'!F45</f>
        <v>...</v>
      </c>
      <c r="G57" s="93" t="str">
        <f>'[1]AÜ ländlic'!G45</f>
        <v>...</v>
      </c>
      <c r="H57" s="93" t="str">
        <f>'[1]AÜ ländlic'!H45</f>
        <v>...</v>
      </c>
      <c r="I57" s="93" t="str">
        <f>'[1]AÜ ländlic'!I45</f>
        <v>...</v>
      </c>
      <c r="J57" s="93" t="str">
        <f>'[1]AÜ ländlic'!J45</f>
        <v>...</v>
      </c>
      <c r="K57" s="93" t="str">
        <f>'[1]AÜ ländlic'!K45</f>
        <v>...</v>
      </c>
      <c r="L57" s="93" t="str">
        <f>'[1]AÜ ländlic'!L45</f>
        <v>...</v>
      </c>
      <c r="M57" s="93" t="str">
        <f>'[1]AÜ ländlic'!M45</f>
        <v>...</v>
      </c>
      <c r="N57" s="93" t="str">
        <f>'[1]AÜ ländlic'!N45</f>
        <v>...</v>
      </c>
      <c r="O57" s="93" t="str">
        <f>'[1]AÜ ländlic'!O45</f>
        <v>...</v>
      </c>
      <c r="P57" s="93" t="str">
        <f>'[1]AÜ ländlic'!P45</f>
        <v>...</v>
      </c>
      <c r="Q57" s="93" t="str">
        <f>'[1]AÜ ländlic'!Q45</f>
        <v>...</v>
      </c>
      <c r="R57" s="93" t="str">
        <f>'[1]AÜ ländlic'!R45</f>
        <v>...</v>
      </c>
      <c r="S57" s="93" t="str">
        <f>'[1]AÜ ländlic'!S45</f>
        <v>...</v>
      </c>
    </row>
    <row r="58" spans="1:23" s="44" customFormat="1" x14ac:dyDescent="0.25">
      <c r="A58" s="42" t="s">
        <v>27</v>
      </c>
      <c r="B58" s="43" t="s">
        <v>28</v>
      </c>
      <c r="C58" s="93" t="str">
        <f>'[1]AÜ ländlic'!C46</f>
        <v>...</v>
      </c>
      <c r="D58" s="93" t="str">
        <f>'[1]AÜ ländlic'!D46</f>
        <v>...</v>
      </c>
      <c r="E58" s="93" t="str">
        <f>'[1]AÜ ländlic'!E46</f>
        <v>...</v>
      </c>
      <c r="F58" s="93" t="str">
        <f>'[1]AÜ ländlic'!F46</f>
        <v>...</v>
      </c>
      <c r="G58" s="93" t="str">
        <f>'[1]AÜ ländlic'!G46</f>
        <v>...</v>
      </c>
      <c r="H58" s="93" t="str">
        <f>'[1]AÜ ländlic'!H46</f>
        <v>...</v>
      </c>
      <c r="I58" s="93" t="str">
        <f>'[1]AÜ ländlic'!I46</f>
        <v>...</v>
      </c>
      <c r="J58" s="93" t="str">
        <f>'[1]AÜ ländlic'!J46</f>
        <v>...</v>
      </c>
      <c r="K58" s="93" t="str">
        <f>'[1]AÜ ländlic'!K46</f>
        <v>...</v>
      </c>
      <c r="L58" s="93" t="str">
        <f>'[1]AÜ ländlic'!L46</f>
        <v>...</v>
      </c>
      <c r="M58" s="93" t="str">
        <f>'[1]AÜ ländlic'!M46</f>
        <v>...</v>
      </c>
      <c r="N58" s="93" t="str">
        <f>'[1]AÜ ländlic'!N46</f>
        <v>...</v>
      </c>
      <c r="O58" s="93" t="str">
        <f>'[1]AÜ ländlic'!O46</f>
        <v>...</v>
      </c>
      <c r="P58" s="93" t="str">
        <f>'[1]AÜ ländlic'!P46</f>
        <v>...</v>
      </c>
      <c r="Q58" s="93" t="str">
        <f>'[1]AÜ ländlic'!Q46</f>
        <v>...</v>
      </c>
      <c r="R58" s="93" t="str">
        <f>'[1]AÜ ländlic'!R46</f>
        <v>...</v>
      </c>
      <c r="S58" s="93" t="str">
        <f>'[1]AÜ ländlic'!S46</f>
        <v>...</v>
      </c>
    </row>
    <row r="59" spans="1:23" s="44" customFormat="1" x14ac:dyDescent="0.25">
      <c r="A59" s="42" t="s">
        <v>29</v>
      </c>
      <c r="B59" s="43" t="s">
        <v>30</v>
      </c>
      <c r="C59" s="93" t="str">
        <f>'[1]AÜ ländlic'!C47</f>
        <v>...</v>
      </c>
      <c r="D59" s="93" t="str">
        <f>'[1]AÜ ländlic'!D47</f>
        <v>...</v>
      </c>
      <c r="E59" s="93" t="str">
        <f>'[1]AÜ ländlic'!E47</f>
        <v>...</v>
      </c>
      <c r="F59" s="93" t="str">
        <f>'[1]AÜ ländlic'!F47</f>
        <v>...</v>
      </c>
      <c r="G59" s="93" t="str">
        <f>'[1]AÜ ländlic'!G47</f>
        <v>...</v>
      </c>
      <c r="H59" s="93" t="str">
        <f>'[1]AÜ ländlic'!H47</f>
        <v>...</v>
      </c>
      <c r="I59" s="93" t="str">
        <f>'[1]AÜ ländlic'!I47</f>
        <v>...</v>
      </c>
      <c r="J59" s="93" t="str">
        <f>'[1]AÜ ländlic'!J47</f>
        <v>...</v>
      </c>
      <c r="K59" s="93" t="str">
        <f>'[1]AÜ ländlic'!K47</f>
        <v>...</v>
      </c>
      <c r="L59" s="93" t="str">
        <f>'[1]AÜ ländlic'!L47</f>
        <v>...</v>
      </c>
      <c r="M59" s="93" t="str">
        <f>'[1]AÜ ländlic'!M47</f>
        <v>...</v>
      </c>
      <c r="N59" s="93" t="str">
        <f>'[1]AÜ ländlic'!N47</f>
        <v>...</v>
      </c>
      <c r="O59" s="93" t="str">
        <f>'[1]AÜ ländlic'!O47</f>
        <v>...</v>
      </c>
      <c r="P59" s="93" t="str">
        <f>'[1]AÜ ländlic'!P47</f>
        <v>...</v>
      </c>
      <c r="Q59" s="93" t="str">
        <f>'[1]AÜ ländlic'!Q47</f>
        <v>...</v>
      </c>
      <c r="R59" s="93" t="str">
        <f>'[1]AÜ ländlic'!R47</f>
        <v>...</v>
      </c>
      <c r="S59" s="93" t="str">
        <f>'[1]AÜ ländlic'!S47</f>
        <v>...</v>
      </c>
    </row>
    <row r="60" spans="1:23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0</v>
      </c>
      <c r="H60" s="33">
        <f>G60/'2024'!G60*100-100</f>
        <v>-100</v>
      </c>
      <c r="I60" s="31">
        <f>SUM(I53:I59)</f>
        <v>0</v>
      </c>
      <c r="J60" s="31">
        <f>SUM(J53:J59)</f>
        <v>0</v>
      </c>
      <c r="K60" s="33">
        <f>I60/'2024'!I60*100-100</f>
        <v>-100</v>
      </c>
      <c r="L60" s="33">
        <f>J60/'2024'!J60*100-100</f>
        <v>-100</v>
      </c>
      <c r="M60" s="31">
        <f>SUM(M53:M59)</f>
        <v>0</v>
      </c>
      <c r="N60" s="33">
        <f>M60/'2024'!M60*100-100</f>
        <v>-100</v>
      </c>
      <c r="O60" s="31">
        <f>SUM(O53:O59)</f>
        <v>0</v>
      </c>
      <c r="P60" s="31">
        <f>SUM(P53:P59)</f>
        <v>0</v>
      </c>
      <c r="Q60" s="33">
        <f>O60/'2024'!O60*100-100</f>
        <v>-100</v>
      </c>
      <c r="R60" s="33">
        <f>P60/'2024'!P60*100-100</f>
        <v>-100</v>
      </c>
      <c r="S60" s="31"/>
    </row>
    <row r="61" spans="1:23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2850644</v>
      </c>
      <c r="H61" s="38">
        <f>G61/'2024'!G61*100-100</f>
        <v>-25.726317193703949</v>
      </c>
      <c r="I61" s="35">
        <f>I60+I49+I38+I27+I16</f>
        <v>2390857</v>
      </c>
      <c r="J61" s="35">
        <f>J60+J49+J38+J27+J16</f>
        <v>459787</v>
      </c>
      <c r="K61" s="38">
        <f>I61/'2024'!I61*100-100</f>
        <v>-26.406071323584868</v>
      </c>
      <c r="L61" s="38">
        <f>J61/'2024'!J61*100-100</f>
        <v>-21.979019602519543</v>
      </c>
      <c r="M61" s="35">
        <f>M60+M49+M38+M27+M16</f>
        <v>8011595</v>
      </c>
      <c r="N61" s="38">
        <f>M61/'2024'!M61*100-100</f>
        <v>-24.893482005257908</v>
      </c>
      <c r="O61" s="35">
        <f>O60+O49+O38+O27+O16</f>
        <v>6904302</v>
      </c>
      <c r="P61" s="35">
        <f>P60+P49+P38+P27+P16</f>
        <v>1107293</v>
      </c>
      <c r="Q61" s="38">
        <f>O61/'2024'!O61*100-100</f>
        <v>-25.110994448650558</v>
      </c>
      <c r="R61" s="38">
        <f>P61/'2024'!P61*100-100</f>
        <v>-23.508200141337682</v>
      </c>
      <c r="S61" s="35"/>
      <c r="W61" s="25"/>
    </row>
    <row r="62" spans="1:23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23" ht="15" customHeight="1" x14ac:dyDescent="0.3">
      <c r="A63" s="119" t="s">
        <v>35</v>
      </c>
      <c r="B63" s="119"/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N63" s="119"/>
      <c r="O63" s="119"/>
      <c r="P63" s="119"/>
      <c r="Q63" s="119"/>
      <c r="R63" s="119"/>
      <c r="S63" s="119"/>
      <c r="V63" s="24"/>
    </row>
    <row r="64" spans="1:23" s="44" customFormat="1" x14ac:dyDescent="0.25">
      <c r="A64" s="42" t="s">
        <v>17</v>
      </c>
      <c r="B64" s="43" t="s">
        <v>18</v>
      </c>
      <c r="C64" s="94" t="str">
        <f>'[1]AÜ ländlic'!C49</f>
        <v>...</v>
      </c>
      <c r="D64" s="94" t="str">
        <f>'[1]AÜ ländlic'!D49</f>
        <v>...</v>
      </c>
      <c r="E64" s="94" t="str">
        <f>'[1]AÜ ländlic'!E49</f>
        <v>...</v>
      </c>
      <c r="F64" s="94" t="str">
        <f>'[1]AÜ ländlic'!F49</f>
        <v>...</v>
      </c>
      <c r="G64" s="94" t="str">
        <f>'[1]AÜ ländlic'!G49</f>
        <v>...</v>
      </c>
      <c r="H64" s="94" t="str">
        <f>'[1]AÜ ländlic'!H49</f>
        <v>...</v>
      </c>
      <c r="I64" s="94" t="str">
        <f>'[1]AÜ ländlic'!I49</f>
        <v>...</v>
      </c>
      <c r="J64" s="94" t="str">
        <f>'[1]AÜ ländlic'!J49</f>
        <v>...</v>
      </c>
      <c r="K64" s="94" t="str">
        <f>'[1]AÜ ländlic'!K49</f>
        <v>...</v>
      </c>
      <c r="L64" s="94" t="str">
        <f>'[1]AÜ ländlic'!L49</f>
        <v>...</v>
      </c>
      <c r="M64" s="94" t="str">
        <f>'[1]AÜ ländlic'!M49</f>
        <v>...</v>
      </c>
      <c r="N64" s="94" t="str">
        <f>'[1]AÜ ländlic'!N49</f>
        <v>...</v>
      </c>
      <c r="O64" s="94" t="str">
        <f>'[1]AÜ ländlic'!O49</f>
        <v>...</v>
      </c>
      <c r="P64" s="94" t="str">
        <f>'[1]AÜ ländlic'!P49</f>
        <v>...</v>
      </c>
      <c r="Q64" s="94" t="str">
        <f>'[1]AÜ ländlic'!Q49</f>
        <v>...</v>
      </c>
      <c r="R64" s="94" t="str">
        <f>'[1]AÜ ländlic'!R49</f>
        <v>...</v>
      </c>
      <c r="S64" s="94" t="str">
        <f>'[1]AÜ ländlic'!S49</f>
        <v>...</v>
      </c>
    </row>
    <row r="65" spans="1:19" s="44" customFormat="1" x14ac:dyDescent="0.25">
      <c r="A65" s="42" t="s">
        <v>19</v>
      </c>
      <c r="B65" s="43" t="s">
        <v>20</v>
      </c>
      <c r="C65" s="94" t="str">
        <f>'[1]AÜ ländlic'!C50</f>
        <v>...</v>
      </c>
      <c r="D65" s="94" t="str">
        <f>'[1]AÜ ländlic'!D50</f>
        <v>...</v>
      </c>
      <c r="E65" s="94" t="str">
        <f>'[1]AÜ ländlic'!E50</f>
        <v>...</v>
      </c>
      <c r="F65" s="94" t="str">
        <f>'[1]AÜ ländlic'!F50</f>
        <v>...</v>
      </c>
      <c r="G65" s="94" t="str">
        <f>'[1]AÜ ländlic'!G50</f>
        <v>...</v>
      </c>
      <c r="H65" s="94" t="str">
        <f>'[1]AÜ ländlic'!H50</f>
        <v>...</v>
      </c>
      <c r="I65" s="94" t="str">
        <f>'[1]AÜ ländlic'!I50</f>
        <v>...</v>
      </c>
      <c r="J65" s="94" t="str">
        <f>'[1]AÜ ländlic'!J50</f>
        <v>...</v>
      </c>
      <c r="K65" s="94" t="str">
        <f>'[1]AÜ ländlic'!K50</f>
        <v>...</v>
      </c>
      <c r="L65" s="94" t="str">
        <f>'[1]AÜ ländlic'!L50</f>
        <v>...</v>
      </c>
      <c r="M65" s="94" t="str">
        <f>'[1]AÜ ländlic'!M50</f>
        <v>...</v>
      </c>
      <c r="N65" s="94" t="str">
        <f>'[1]AÜ ländlic'!N50</f>
        <v>...</v>
      </c>
      <c r="O65" s="94" t="str">
        <f>'[1]AÜ ländlic'!O50</f>
        <v>...</v>
      </c>
      <c r="P65" s="94" t="str">
        <f>'[1]AÜ ländlic'!P50</f>
        <v>...</v>
      </c>
      <c r="Q65" s="94" t="str">
        <f>'[1]AÜ ländlic'!Q50</f>
        <v>...</v>
      </c>
      <c r="R65" s="94" t="str">
        <f>'[1]AÜ ländlic'!R50</f>
        <v>...</v>
      </c>
      <c r="S65" s="94" t="str">
        <f>'[1]AÜ ländlic'!S50</f>
        <v>...</v>
      </c>
    </row>
    <row r="66" spans="1:19" s="44" customFormat="1" x14ac:dyDescent="0.25">
      <c r="A66" s="42" t="s">
        <v>21</v>
      </c>
      <c r="B66" s="43" t="s">
        <v>22</v>
      </c>
      <c r="C66" s="94" t="str">
        <f>'[1]AÜ ländlic'!C51</f>
        <v>...</v>
      </c>
      <c r="D66" s="94" t="str">
        <f>'[1]AÜ ländlic'!D51</f>
        <v>...</v>
      </c>
      <c r="E66" s="94" t="str">
        <f>'[1]AÜ ländlic'!E51</f>
        <v>...</v>
      </c>
      <c r="F66" s="94" t="str">
        <f>'[1]AÜ ländlic'!F51</f>
        <v>...</v>
      </c>
      <c r="G66" s="94" t="str">
        <f>'[1]AÜ ländlic'!G51</f>
        <v>...</v>
      </c>
      <c r="H66" s="94" t="str">
        <f>'[1]AÜ ländlic'!H51</f>
        <v>...</v>
      </c>
      <c r="I66" s="94" t="str">
        <f>'[1]AÜ ländlic'!I51</f>
        <v>...</v>
      </c>
      <c r="J66" s="94" t="str">
        <f>'[1]AÜ ländlic'!J51</f>
        <v>...</v>
      </c>
      <c r="K66" s="94" t="str">
        <f>'[1]AÜ ländlic'!K51</f>
        <v>...</v>
      </c>
      <c r="L66" s="94" t="str">
        <f>'[1]AÜ ländlic'!L51</f>
        <v>...</v>
      </c>
      <c r="M66" s="94" t="str">
        <f>'[1]AÜ ländlic'!M51</f>
        <v>...</v>
      </c>
      <c r="N66" s="94" t="str">
        <f>'[1]AÜ ländlic'!N51</f>
        <v>...</v>
      </c>
      <c r="O66" s="94" t="str">
        <f>'[1]AÜ ländlic'!O51</f>
        <v>...</v>
      </c>
      <c r="P66" s="94" t="str">
        <f>'[1]AÜ ländlic'!P51</f>
        <v>...</v>
      </c>
      <c r="Q66" s="94" t="str">
        <f>'[1]AÜ ländlic'!Q51</f>
        <v>...</v>
      </c>
      <c r="R66" s="94" t="str">
        <f>'[1]AÜ ländlic'!R51</f>
        <v>...</v>
      </c>
      <c r="S66" s="94" t="str">
        <f>'[1]AÜ ländlic'!S51</f>
        <v>...</v>
      </c>
    </row>
    <row r="67" spans="1:19" s="44" customFormat="1" x14ac:dyDescent="0.25">
      <c r="A67" s="42" t="s">
        <v>23</v>
      </c>
      <c r="B67" s="43" t="s">
        <v>24</v>
      </c>
      <c r="C67" s="94" t="str">
        <f>'[1]AÜ ländlic'!C52</f>
        <v>...</v>
      </c>
      <c r="D67" s="94" t="str">
        <f>'[1]AÜ ländlic'!D52</f>
        <v>...</v>
      </c>
      <c r="E67" s="94" t="str">
        <f>'[1]AÜ ländlic'!E52</f>
        <v>...</v>
      </c>
      <c r="F67" s="94" t="str">
        <f>'[1]AÜ ländlic'!F52</f>
        <v>...</v>
      </c>
      <c r="G67" s="94" t="str">
        <f>'[1]AÜ ländlic'!G52</f>
        <v>...</v>
      </c>
      <c r="H67" s="94" t="str">
        <f>'[1]AÜ ländlic'!H52</f>
        <v>...</v>
      </c>
      <c r="I67" s="94" t="str">
        <f>'[1]AÜ ländlic'!I52</f>
        <v>...</v>
      </c>
      <c r="J67" s="94" t="str">
        <f>'[1]AÜ ländlic'!J52</f>
        <v>...</v>
      </c>
      <c r="K67" s="94" t="str">
        <f>'[1]AÜ ländlic'!K52</f>
        <v>...</v>
      </c>
      <c r="L67" s="94" t="str">
        <f>'[1]AÜ ländlic'!L52</f>
        <v>...</v>
      </c>
      <c r="M67" s="94" t="str">
        <f>'[1]AÜ ländlic'!M52</f>
        <v>...</v>
      </c>
      <c r="N67" s="94" t="str">
        <f>'[1]AÜ ländlic'!N52</f>
        <v>...</v>
      </c>
      <c r="O67" s="94" t="str">
        <f>'[1]AÜ ländlic'!O52</f>
        <v>...</v>
      </c>
      <c r="P67" s="94" t="str">
        <f>'[1]AÜ ländlic'!P52</f>
        <v>...</v>
      </c>
      <c r="Q67" s="94" t="str">
        <f>'[1]AÜ ländlic'!Q52</f>
        <v>...</v>
      </c>
      <c r="R67" s="94" t="str">
        <f>'[1]AÜ ländlic'!R52</f>
        <v>...</v>
      </c>
      <c r="S67" s="94" t="str">
        <f>'[1]AÜ ländlic'!S52</f>
        <v>...</v>
      </c>
    </row>
    <row r="68" spans="1:19" s="44" customFormat="1" x14ac:dyDescent="0.25">
      <c r="A68" s="42" t="s">
        <v>25</v>
      </c>
      <c r="B68" s="43" t="s">
        <v>26</v>
      </c>
      <c r="C68" s="94" t="str">
        <f>'[1]AÜ ländlic'!C53</f>
        <v>...</v>
      </c>
      <c r="D68" s="94" t="str">
        <f>'[1]AÜ ländlic'!D53</f>
        <v>...</v>
      </c>
      <c r="E68" s="94" t="str">
        <f>'[1]AÜ ländlic'!E53</f>
        <v>...</v>
      </c>
      <c r="F68" s="94" t="str">
        <f>'[1]AÜ ländlic'!F53</f>
        <v>...</v>
      </c>
      <c r="G68" s="94" t="str">
        <f>'[1]AÜ ländlic'!G53</f>
        <v>...</v>
      </c>
      <c r="H68" s="94" t="str">
        <f>'[1]AÜ ländlic'!H53</f>
        <v>...</v>
      </c>
      <c r="I68" s="94" t="str">
        <f>'[1]AÜ ländlic'!I53</f>
        <v>...</v>
      </c>
      <c r="J68" s="94" t="str">
        <f>'[1]AÜ ländlic'!J53</f>
        <v>...</v>
      </c>
      <c r="K68" s="94" t="str">
        <f>'[1]AÜ ländlic'!K53</f>
        <v>...</v>
      </c>
      <c r="L68" s="94" t="str">
        <f>'[1]AÜ ländlic'!L53</f>
        <v>...</v>
      </c>
      <c r="M68" s="94" t="str">
        <f>'[1]AÜ ländlic'!M53</f>
        <v>...</v>
      </c>
      <c r="N68" s="94" t="str">
        <f>'[1]AÜ ländlic'!N53</f>
        <v>...</v>
      </c>
      <c r="O68" s="94" t="str">
        <f>'[1]AÜ ländlic'!O53</f>
        <v>...</v>
      </c>
      <c r="P68" s="94" t="str">
        <f>'[1]AÜ ländlic'!P53</f>
        <v>...</v>
      </c>
      <c r="Q68" s="94" t="str">
        <f>'[1]AÜ ländlic'!Q53</f>
        <v>...</v>
      </c>
      <c r="R68" s="94" t="str">
        <f>'[1]AÜ ländlic'!R53</f>
        <v>...</v>
      </c>
      <c r="S68" s="94" t="str">
        <f>'[1]AÜ ländlic'!S53</f>
        <v>...</v>
      </c>
    </row>
    <row r="69" spans="1:19" s="44" customFormat="1" x14ac:dyDescent="0.25">
      <c r="A69" s="42" t="s">
        <v>27</v>
      </c>
      <c r="B69" s="43" t="s">
        <v>28</v>
      </c>
      <c r="C69" s="94" t="str">
        <f>'[1]AÜ ländlic'!C54</f>
        <v>...</v>
      </c>
      <c r="D69" s="94" t="str">
        <f>'[1]AÜ ländlic'!D54</f>
        <v>...</v>
      </c>
      <c r="E69" s="94" t="str">
        <f>'[1]AÜ ländlic'!E54</f>
        <v>...</v>
      </c>
      <c r="F69" s="94" t="str">
        <f>'[1]AÜ ländlic'!F54</f>
        <v>...</v>
      </c>
      <c r="G69" s="94" t="str">
        <f>'[1]AÜ ländlic'!G54</f>
        <v>...</v>
      </c>
      <c r="H69" s="94" t="str">
        <f>'[1]AÜ ländlic'!H54</f>
        <v>...</v>
      </c>
      <c r="I69" s="94" t="str">
        <f>'[1]AÜ ländlic'!I54</f>
        <v>...</v>
      </c>
      <c r="J69" s="94" t="str">
        <f>'[1]AÜ ländlic'!J54</f>
        <v>...</v>
      </c>
      <c r="K69" s="94" t="str">
        <f>'[1]AÜ ländlic'!K54</f>
        <v>...</v>
      </c>
      <c r="L69" s="94" t="str">
        <f>'[1]AÜ ländlic'!L54</f>
        <v>...</v>
      </c>
      <c r="M69" s="94" t="str">
        <f>'[1]AÜ ländlic'!M54</f>
        <v>...</v>
      </c>
      <c r="N69" s="94" t="str">
        <f>'[1]AÜ ländlic'!N54</f>
        <v>...</v>
      </c>
      <c r="O69" s="94" t="str">
        <f>'[1]AÜ ländlic'!O54</f>
        <v>...</v>
      </c>
      <c r="P69" s="94" t="str">
        <f>'[1]AÜ ländlic'!P54</f>
        <v>...</v>
      </c>
      <c r="Q69" s="94" t="str">
        <f>'[1]AÜ ländlic'!Q54</f>
        <v>...</v>
      </c>
      <c r="R69" s="94" t="str">
        <f>'[1]AÜ ländlic'!R54</f>
        <v>...</v>
      </c>
      <c r="S69" s="94" t="str">
        <f>'[1]AÜ ländlic'!S54</f>
        <v>...</v>
      </c>
    </row>
    <row r="70" spans="1:19" s="44" customFormat="1" x14ac:dyDescent="0.25">
      <c r="A70" s="42" t="s">
        <v>29</v>
      </c>
      <c r="B70" s="43" t="s">
        <v>30</v>
      </c>
      <c r="C70" s="94" t="str">
        <f>'[1]AÜ ländlic'!C55</f>
        <v>...</v>
      </c>
      <c r="D70" s="94" t="str">
        <f>'[1]AÜ ländlic'!D55</f>
        <v>...</v>
      </c>
      <c r="E70" s="94" t="str">
        <f>'[1]AÜ ländlic'!E55</f>
        <v>...</v>
      </c>
      <c r="F70" s="94" t="str">
        <f>'[1]AÜ ländlic'!F55</f>
        <v>...</v>
      </c>
      <c r="G70" s="94" t="str">
        <f>'[1]AÜ ländlic'!G55</f>
        <v>...</v>
      </c>
      <c r="H70" s="94" t="str">
        <f>'[1]AÜ ländlic'!H55</f>
        <v>...</v>
      </c>
      <c r="I70" s="94" t="str">
        <f>'[1]AÜ ländlic'!I55</f>
        <v>...</v>
      </c>
      <c r="J70" s="94" t="str">
        <f>'[1]AÜ ländlic'!J55</f>
        <v>...</v>
      </c>
      <c r="K70" s="94" t="str">
        <f>'[1]AÜ ländlic'!K55</f>
        <v>...</v>
      </c>
      <c r="L70" s="94" t="str">
        <f>'[1]AÜ ländlic'!L55</f>
        <v>...</v>
      </c>
      <c r="M70" s="94" t="str">
        <f>'[1]AÜ ländlic'!M55</f>
        <v>...</v>
      </c>
      <c r="N70" s="94" t="str">
        <f>'[1]AÜ ländlic'!N55</f>
        <v>...</v>
      </c>
      <c r="O70" s="94" t="str">
        <f>'[1]AÜ ländlic'!O55</f>
        <v>...</v>
      </c>
      <c r="P70" s="94" t="str">
        <f>'[1]AÜ ländlic'!P55</f>
        <v>...</v>
      </c>
      <c r="Q70" s="94" t="str">
        <f>'[1]AÜ ländlic'!Q55</f>
        <v>...</v>
      </c>
      <c r="R70" s="94" t="str">
        <f>'[1]AÜ ländlic'!R55</f>
        <v>...</v>
      </c>
      <c r="S70" s="94" t="str">
        <f>'[1]AÜ ländlic'!S55</f>
        <v>...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0</v>
      </c>
      <c r="H71" s="33">
        <f>G71/'2024'!G71*100-100</f>
        <v>-100</v>
      </c>
      <c r="I71" s="31">
        <f>SUM(I64:I70)</f>
        <v>0</v>
      </c>
      <c r="J71" s="31">
        <f>SUM(J64:J70)</f>
        <v>0</v>
      </c>
      <c r="K71" s="33">
        <f>I71/'2024'!I71*100-100</f>
        <v>-100</v>
      </c>
      <c r="L71" s="33">
        <f>J71/'2024'!J71*100-100</f>
        <v>-100</v>
      </c>
      <c r="M71" s="31">
        <f>SUM(M64:M70)</f>
        <v>0</v>
      </c>
      <c r="N71" s="33">
        <f>M71/'2024'!M71*100-100</f>
        <v>-100</v>
      </c>
      <c r="O71" s="31">
        <f>SUM(O64:O70)</f>
        <v>0</v>
      </c>
      <c r="P71" s="31">
        <f>SUM(P64:P70)</f>
        <v>0</v>
      </c>
      <c r="Q71" s="33">
        <f>O71/'2024'!O71*100-100</f>
        <v>-100</v>
      </c>
      <c r="R71" s="33">
        <f>P71/'2024'!P71*100-100</f>
        <v>-100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2850644</v>
      </c>
      <c r="H72" s="38">
        <f>G72/'2024'!G72*100-100</f>
        <v>-41.213095835651629</v>
      </c>
      <c r="I72" s="35">
        <f>I71+I60+I49+I38+I27+I16</f>
        <v>2390857</v>
      </c>
      <c r="J72" s="35">
        <f>J71+J60+J49+J38+J27+J16</f>
        <v>459787</v>
      </c>
      <c r="K72" s="38">
        <f>I72/'2024'!I72*100-100</f>
        <v>-41.677780100614889</v>
      </c>
      <c r="L72" s="38">
        <f>J72/'2024'!J72*100-100</f>
        <v>-38.672252744687682</v>
      </c>
      <c r="M72" s="35">
        <f>M71+M60+M49+M38+M27+M16</f>
        <v>8011595</v>
      </c>
      <c r="N72" s="38">
        <f>M72/'2024'!M72*100-100</f>
        <v>-39.778282373553189</v>
      </c>
      <c r="O72" s="35">
        <f>O71+O60+O49+O38+O27+O16</f>
        <v>6904302</v>
      </c>
      <c r="P72" s="35">
        <f>P71+P60+P49+P38+P27+P16</f>
        <v>1107293</v>
      </c>
      <c r="Q72" s="38">
        <f>O72/'2024'!O72*100-100</f>
        <v>-39.847920518393451</v>
      </c>
      <c r="R72" s="38">
        <f>P72/'2024'!P72*100-100</f>
        <v>-39.340404213603328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19" t="s">
        <v>36</v>
      </c>
      <c r="B74" s="119"/>
      <c r="C74" s="119"/>
      <c r="D74" s="119"/>
      <c r="E74" s="119"/>
      <c r="F74" s="119"/>
      <c r="G74" s="119"/>
      <c r="H74" s="119"/>
      <c r="I74" s="119"/>
      <c r="J74" s="119"/>
      <c r="K74" s="119"/>
      <c r="L74" s="119"/>
      <c r="M74" s="119"/>
      <c r="N74" s="119"/>
      <c r="O74" s="119"/>
      <c r="P74" s="119"/>
      <c r="Q74" s="119"/>
      <c r="R74" s="119"/>
      <c r="S74" s="119"/>
    </row>
    <row r="75" spans="1:19" s="44" customFormat="1" x14ac:dyDescent="0.25">
      <c r="A75" s="42" t="s">
        <v>17</v>
      </c>
      <c r="B75" s="43" t="s">
        <v>18</v>
      </c>
      <c r="C75" s="95" t="str">
        <f>'[1]AÜ ländlic'!C57</f>
        <v>...</v>
      </c>
      <c r="D75" s="95" t="str">
        <f>'[1]AÜ ländlic'!D57</f>
        <v>...</v>
      </c>
      <c r="E75" s="95" t="str">
        <f>'[1]AÜ ländlic'!E57</f>
        <v>...</v>
      </c>
      <c r="F75" s="95" t="str">
        <f>'[1]AÜ ländlic'!F57</f>
        <v>...</v>
      </c>
      <c r="G75" s="95" t="str">
        <f>'[1]AÜ ländlic'!G57</f>
        <v>...</v>
      </c>
      <c r="H75" s="95" t="str">
        <f>'[1]AÜ ländlic'!H57</f>
        <v>...</v>
      </c>
      <c r="I75" s="95" t="str">
        <f>'[1]AÜ ländlic'!I57</f>
        <v>...</v>
      </c>
      <c r="J75" s="95" t="str">
        <f>'[1]AÜ ländlic'!J57</f>
        <v>...</v>
      </c>
      <c r="K75" s="95" t="str">
        <f>'[1]AÜ ländlic'!K57</f>
        <v>...</v>
      </c>
      <c r="L75" s="95" t="str">
        <f>'[1]AÜ ländlic'!L57</f>
        <v>...</v>
      </c>
      <c r="M75" s="95" t="str">
        <f>'[1]AÜ ländlic'!M57</f>
        <v>...</v>
      </c>
      <c r="N75" s="95" t="str">
        <f>'[1]AÜ ländlic'!N57</f>
        <v>...</v>
      </c>
      <c r="O75" s="95" t="str">
        <f>'[1]AÜ ländlic'!O57</f>
        <v>...</v>
      </c>
      <c r="P75" s="95" t="str">
        <f>'[1]AÜ ländlic'!P57</f>
        <v>...</v>
      </c>
      <c r="Q75" s="95" t="str">
        <f>'[1]AÜ ländlic'!Q57</f>
        <v>...</v>
      </c>
      <c r="R75" s="95" t="str">
        <f>'[1]AÜ ländlic'!R57</f>
        <v>...</v>
      </c>
      <c r="S75" s="95" t="str">
        <f>'[1]AÜ ländlic'!S57</f>
        <v>...</v>
      </c>
    </row>
    <row r="76" spans="1:19" s="44" customFormat="1" x14ac:dyDescent="0.25">
      <c r="A76" s="42" t="s">
        <v>19</v>
      </c>
      <c r="B76" s="43" t="s">
        <v>20</v>
      </c>
      <c r="C76" s="95" t="str">
        <f>'[1]AÜ ländlic'!C58</f>
        <v>...</v>
      </c>
      <c r="D76" s="95" t="str">
        <f>'[1]AÜ ländlic'!D58</f>
        <v>...</v>
      </c>
      <c r="E76" s="95" t="str">
        <f>'[1]AÜ ländlic'!E58</f>
        <v>...</v>
      </c>
      <c r="F76" s="95" t="str">
        <f>'[1]AÜ ländlic'!F58</f>
        <v>...</v>
      </c>
      <c r="G76" s="95" t="str">
        <f>'[1]AÜ ländlic'!G58</f>
        <v>...</v>
      </c>
      <c r="H76" s="95" t="str">
        <f>'[1]AÜ ländlic'!H58</f>
        <v>...</v>
      </c>
      <c r="I76" s="95" t="str">
        <f>'[1]AÜ ländlic'!I58</f>
        <v>...</v>
      </c>
      <c r="J76" s="95" t="str">
        <f>'[1]AÜ ländlic'!J58</f>
        <v>...</v>
      </c>
      <c r="K76" s="95" t="str">
        <f>'[1]AÜ ländlic'!K58</f>
        <v>...</v>
      </c>
      <c r="L76" s="95" t="str">
        <f>'[1]AÜ ländlic'!L58</f>
        <v>...</v>
      </c>
      <c r="M76" s="95" t="str">
        <f>'[1]AÜ ländlic'!M58</f>
        <v>...</v>
      </c>
      <c r="N76" s="95" t="str">
        <f>'[1]AÜ ländlic'!N58</f>
        <v>...</v>
      </c>
      <c r="O76" s="95" t="str">
        <f>'[1]AÜ ländlic'!O58</f>
        <v>...</v>
      </c>
      <c r="P76" s="95" t="str">
        <f>'[1]AÜ ländlic'!P58</f>
        <v>...</v>
      </c>
      <c r="Q76" s="95" t="str">
        <f>'[1]AÜ ländlic'!Q58</f>
        <v>...</v>
      </c>
      <c r="R76" s="95" t="str">
        <f>'[1]AÜ ländlic'!R58</f>
        <v>...</v>
      </c>
      <c r="S76" s="95" t="str">
        <f>'[1]AÜ ländlic'!S58</f>
        <v>...</v>
      </c>
    </row>
    <row r="77" spans="1:19" s="44" customFormat="1" x14ac:dyDescent="0.25">
      <c r="A77" s="42" t="s">
        <v>21</v>
      </c>
      <c r="B77" s="43" t="s">
        <v>22</v>
      </c>
      <c r="C77" s="95" t="str">
        <f>'[1]AÜ ländlic'!C59</f>
        <v>...</v>
      </c>
      <c r="D77" s="95" t="str">
        <f>'[1]AÜ ländlic'!D59</f>
        <v>...</v>
      </c>
      <c r="E77" s="95" t="str">
        <f>'[1]AÜ ländlic'!E59</f>
        <v>...</v>
      </c>
      <c r="F77" s="95" t="str">
        <f>'[1]AÜ ländlic'!F59</f>
        <v>...</v>
      </c>
      <c r="G77" s="95" t="str">
        <f>'[1]AÜ ländlic'!G59</f>
        <v>...</v>
      </c>
      <c r="H77" s="95" t="str">
        <f>'[1]AÜ ländlic'!H59</f>
        <v>...</v>
      </c>
      <c r="I77" s="95" t="str">
        <f>'[1]AÜ ländlic'!I59</f>
        <v>...</v>
      </c>
      <c r="J77" s="95" t="str">
        <f>'[1]AÜ ländlic'!J59</f>
        <v>...</v>
      </c>
      <c r="K77" s="95" t="str">
        <f>'[1]AÜ ländlic'!K59</f>
        <v>...</v>
      </c>
      <c r="L77" s="95" t="str">
        <f>'[1]AÜ ländlic'!L59</f>
        <v>...</v>
      </c>
      <c r="M77" s="95" t="str">
        <f>'[1]AÜ ländlic'!M59</f>
        <v>...</v>
      </c>
      <c r="N77" s="95" t="str">
        <f>'[1]AÜ ländlic'!N59</f>
        <v>...</v>
      </c>
      <c r="O77" s="95" t="str">
        <f>'[1]AÜ ländlic'!O59</f>
        <v>...</v>
      </c>
      <c r="P77" s="95" t="str">
        <f>'[1]AÜ ländlic'!P59</f>
        <v>...</v>
      </c>
      <c r="Q77" s="95" t="str">
        <f>'[1]AÜ ländlic'!Q59</f>
        <v>...</v>
      </c>
      <c r="R77" s="95" t="str">
        <f>'[1]AÜ ländlic'!R59</f>
        <v>...</v>
      </c>
      <c r="S77" s="95" t="str">
        <f>'[1]AÜ ländlic'!S59</f>
        <v>...</v>
      </c>
    </row>
    <row r="78" spans="1:19" s="44" customFormat="1" x14ac:dyDescent="0.25">
      <c r="A78" s="42" t="s">
        <v>23</v>
      </c>
      <c r="B78" s="43" t="s">
        <v>24</v>
      </c>
      <c r="C78" s="95" t="str">
        <f>'[1]AÜ ländlic'!C60</f>
        <v>...</v>
      </c>
      <c r="D78" s="95" t="str">
        <f>'[1]AÜ ländlic'!D60</f>
        <v>...</v>
      </c>
      <c r="E78" s="95" t="str">
        <f>'[1]AÜ ländlic'!E60</f>
        <v>...</v>
      </c>
      <c r="F78" s="95" t="str">
        <f>'[1]AÜ ländlic'!F60</f>
        <v>...</v>
      </c>
      <c r="G78" s="95" t="str">
        <f>'[1]AÜ ländlic'!G60</f>
        <v>...</v>
      </c>
      <c r="H78" s="95" t="str">
        <f>'[1]AÜ ländlic'!H60</f>
        <v>...</v>
      </c>
      <c r="I78" s="95" t="str">
        <f>'[1]AÜ ländlic'!I60</f>
        <v>...</v>
      </c>
      <c r="J78" s="95" t="str">
        <f>'[1]AÜ ländlic'!J60</f>
        <v>...</v>
      </c>
      <c r="K78" s="95" t="str">
        <f>'[1]AÜ ländlic'!K60</f>
        <v>...</v>
      </c>
      <c r="L78" s="95" t="str">
        <f>'[1]AÜ ländlic'!L60</f>
        <v>...</v>
      </c>
      <c r="M78" s="95" t="str">
        <f>'[1]AÜ ländlic'!M60</f>
        <v>...</v>
      </c>
      <c r="N78" s="95" t="str">
        <f>'[1]AÜ ländlic'!N60</f>
        <v>...</v>
      </c>
      <c r="O78" s="95" t="str">
        <f>'[1]AÜ ländlic'!O60</f>
        <v>...</v>
      </c>
      <c r="P78" s="95" t="str">
        <f>'[1]AÜ ländlic'!P60</f>
        <v>...</v>
      </c>
      <c r="Q78" s="95" t="str">
        <f>'[1]AÜ ländlic'!Q60</f>
        <v>...</v>
      </c>
      <c r="R78" s="95" t="str">
        <f>'[1]AÜ ländlic'!R60</f>
        <v>...</v>
      </c>
      <c r="S78" s="95" t="str">
        <f>'[1]AÜ ländlic'!S60</f>
        <v>...</v>
      </c>
    </row>
    <row r="79" spans="1:19" s="44" customFormat="1" x14ac:dyDescent="0.25">
      <c r="A79" s="42" t="s">
        <v>25</v>
      </c>
      <c r="B79" s="43" t="s">
        <v>26</v>
      </c>
      <c r="C79" s="95" t="str">
        <f>'[1]AÜ ländlic'!C61</f>
        <v>...</v>
      </c>
      <c r="D79" s="95" t="str">
        <f>'[1]AÜ ländlic'!D61</f>
        <v>...</v>
      </c>
      <c r="E79" s="95" t="str">
        <f>'[1]AÜ ländlic'!E61</f>
        <v>...</v>
      </c>
      <c r="F79" s="95" t="str">
        <f>'[1]AÜ ländlic'!F61</f>
        <v>...</v>
      </c>
      <c r="G79" s="95" t="str">
        <f>'[1]AÜ ländlic'!G61</f>
        <v>...</v>
      </c>
      <c r="H79" s="95" t="str">
        <f>'[1]AÜ ländlic'!H61</f>
        <v>...</v>
      </c>
      <c r="I79" s="95" t="str">
        <f>'[1]AÜ ländlic'!I61</f>
        <v>...</v>
      </c>
      <c r="J79" s="95" t="str">
        <f>'[1]AÜ ländlic'!J61</f>
        <v>...</v>
      </c>
      <c r="K79" s="95" t="str">
        <f>'[1]AÜ ländlic'!K61</f>
        <v>...</v>
      </c>
      <c r="L79" s="95" t="str">
        <f>'[1]AÜ ländlic'!L61</f>
        <v>...</v>
      </c>
      <c r="M79" s="95" t="str">
        <f>'[1]AÜ ländlic'!M61</f>
        <v>...</v>
      </c>
      <c r="N79" s="95" t="str">
        <f>'[1]AÜ ländlic'!N61</f>
        <v>...</v>
      </c>
      <c r="O79" s="95" t="str">
        <f>'[1]AÜ ländlic'!O61</f>
        <v>...</v>
      </c>
      <c r="P79" s="95" t="str">
        <f>'[1]AÜ ländlic'!P61</f>
        <v>...</v>
      </c>
      <c r="Q79" s="95" t="str">
        <f>'[1]AÜ ländlic'!Q61</f>
        <v>...</v>
      </c>
      <c r="R79" s="95" t="str">
        <f>'[1]AÜ ländlic'!R61</f>
        <v>...</v>
      </c>
      <c r="S79" s="95" t="str">
        <f>'[1]AÜ ländlic'!S61</f>
        <v>...</v>
      </c>
    </row>
    <row r="80" spans="1:19" s="44" customFormat="1" x14ac:dyDescent="0.25">
      <c r="A80" s="42" t="s">
        <v>27</v>
      </c>
      <c r="B80" s="43" t="s">
        <v>28</v>
      </c>
      <c r="C80" s="95" t="str">
        <f>'[1]AÜ ländlic'!C62</f>
        <v>...</v>
      </c>
      <c r="D80" s="95" t="str">
        <f>'[1]AÜ ländlic'!D62</f>
        <v>...</v>
      </c>
      <c r="E80" s="95" t="str">
        <f>'[1]AÜ ländlic'!E62</f>
        <v>...</v>
      </c>
      <c r="F80" s="95" t="str">
        <f>'[1]AÜ ländlic'!F62</f>
        <v>...</v>
      </c>
      <c r="G80" s="95" t="str">
        <f>'[1]AÜ ländlic'!G62</f>
        <v>...</v>
      </c>
      <c r="H80" s="95" t="str">
        <f>'[1]AÜ ländlic'!H62</f>
        <v>...</v>
      </c>
      <c r="I80" s="95" t="str">
        <f>'[1]AÜ ländlic'!I62</f>
        <v>...</v>
      </c>
      <c r="J80" s="95" t="str">
        <f>'[1]AÜ ländlic'!J62</f>
        <v>...</v>
      </c>
      <c r="K80" s="95" t="str">
        <f>'[1]AÜ ländlic'!K62</f>
        <v>...</v>
      </c>
      <c r="L80" s="95" t="str">
        <f>'[1]AÜ ländlic'!L62</f>
        <v>...</v>
      </c>
      <c r="M80" s="95" t="str">
        <f>'[1]AÜ ländlic'!M62</f>
        <v>...</v>
      </c>
      <c r="N80" s="95" t="str">
        <f>'[1]AÜ ländlic'!N62</f>
        <v>...</v>
      </c>
      <c r="O80" s="95" t="str">
        <f>'[1]AÜ ländlic'!O62</f>
        <v>...</v>
      </c>
      <c r="P80" s="95" t="str">
        <f>'[1]AÜ ländlic'!P62</f>
        <v>...</v>
      </c>
      <c r="Q80" s="95" t="str">
        <f>'[1]AÜ ländlic'!Q62</f>
        <v>...</v>
      </c>
      <c r="R80" s="95" t="str">
        <f>'[1]AÜ ländlic'!R62</f>
        <v>...</v>
      </c>
      <c r="S80" s="95" t="str">
        <f>'[1]AÜ ländlic'!S62</f>
        <v>...</v>
      </c>
    </row>
    <row r="81" spans="1:19" s="44" customFormat="1" x14ac:dyDescent="0.25">
      <c r="A81" s="42" t="s">
        <v>29</v>
      </c>
      <c r="B81" s="43" t="s">
        <v>30</v>
      </c>
      <c r="C81" s="95" t="str">
        <f>'[1]AÜ ländlic'!C63</f>
        <v>...</v>
      </c>
      <c r="D81" s="95" t="str">
        <f>'[1]AÜ ländlic'!D63</f>
        <v>...</v>
      </c>
      <c r="E81" s="95" t="str">
        <f>'[1]AÜ ländlic'!E63</f>
        <v>...</v>
      </c>
      <c r="F81" s="95" t="str">
        <f>'[1]AÜ ländlic'!F63</f>
        <v>...</v>
      </c>
      <c r="G81" s="95" t="str">
        <f>'[1]AÜ ländlic'!G63</f>
        <v>...</v>
      </c>
      <c r="H81" s="95" t="str">
        <f>'[1]AÜ ländlic'!H63</f>
        <v>...</v>
      </c>
      <c r="I81" s="95" t="str">
        <f>'[1]AÜ ländlic'!I63</f>
        <v>...</v>
      </c>
      <c r="J81" s="95" t="str">
        <f>'[1]AÜ ländlic'!J63</f>
        <v>...</v>
      </c>
      <c r="K81" s="95" t="str">
        <f>'[1]AÜ ländlic'!K63</f>
        <v>...</v>
      </c>
      <c r="L81" s="95" t="str">
        <f>'[1]AÜ ländlic'!L63</f>
        <v>...</v>
      </c>
      <c r="M81" s="95" t="str">
        <f>'[1]AÜ ländlic'!M63</f>
        <v>...</v>
      </c>
      <c r="N81" s="95" t="str">
        <f>'[1]AÜ ländlic'!N63</f>
        <v>...</v>
      </c>
      <c r="O81" s="95" t="str">
        <f>'[1]AÜ ländlic'!O63</f>
        <v>...</v>
      </c>
      <c r="P81" s="95" t="str">
        <f>'[1]AÜ ländlic'!P63</f>
        <v>...</v>
      </c>
      <c r="Q81" s="95" t="str">
        <f>'[1]AÜ ländlic'!Q63</f>
        <v>...</v>
      </c>
      <c r="R81" s="95" t="str">
        <f>'[1]AÜ ländlic'!R63</f>
        <v>...</v>
      </c>
      <c r="S81" s="95" t="str">
        <f>'[1]AÜ ländlic'!S63</f>
        <v>...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0</v>
      </c>
      <c r="H82" s="33">
        <f>G82/'2024'!G82*100-100</f>
        <v>-100</v>
      </c>
      <c r="I82" s="31">
        <f>SUM(I75:I81)</f>
        <v>0</v>
      </c>
      <c r="J82" s="31">
        <f>SUM(J75:J81)</f>
        <v>0</v>
      </c>
      <c r="K82" s="33">
        <f>I82/'2024'!I82*100-100</f>
        <v>-100</v>
      </c>
      <c r="L82" s="33">
        <f>J82/'2024'!J82*100-100</f>
        <v>-100</v>
      </c>
      <c r="M82" s="31">
        <f>SUM(M75:M81)</f>
        <v>0</v>
      </c>
      <c r="N82" s="33">
        <f>M82/'2024'!M82*100-100</f>
        <v>-100</v>
      </c>
      <c r="O82" s="31">
        <f>SUM(O75:O81)</f>
        <v>0</v>
      </c>
      <c r="P82" s="31">
        <f>SUM(P75:P81)</f>
        <v>0</v>
      </c>
      <c r="Q82" s="33">
        <f>O82/'2024'!O82*100-100</f>
        <v>-100</v>
      </c>
      <c r="R82" s="33">
        <f>P82/'2024'!P82*100-100</f>
        <v>-100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2850644</v>
      </c>
      <c r="H83" s="38">
        <f>G83/'2024'!G83*100-100</f>
        <v>-50.59222209550498</v>
      </c>
      <c r="I83" s="35">
        <f>I82+I71+I60+I49+I38+I27+I16</f>
        <v>2390857</v>
      </c>
      <c r="J83" s="35">
        <f>J82+J71+J60+J49+J38+J27+J16</f>
        <v>459787</v>
      </c>
      <c r="K83" s="38">
        <f>I83/'2024'!I83*100-100</f>
        <v>-50.655214524374294</v>
      </c>
      <c r="L83" s="38">
        <f>J83/'2024'!J83*100-100</f>
        <v>-50.262056491699106</v>
      </c>
      <c r="M83" s="35">
        <f>M82+M71+M60+M49+M38+M27+M16</f>
        <v>8011595</v>
      </c>
      <c r="N83" s="38">
        <f>M83/'2024'!M83*100-100</f>
        <v>-49.953070823545367</v>
      </c>
      <c r="O83" s="35">
        <f>O82+O71+O60+O49+O38+O27+O16</f>
        <v>6904302</v>
      </c>
      <c r="P83" s="35">
        <f>P82+P71+P60+P49+P38+P27+P16</f>
        <v>1107293</v>
      </c>
      <c r="Q83" s="38">
        <f>O83/'2024'!O83*100-100</f>
        <v>-49.724948369110514</v>
      </c>
      <c r="R83" s="38">
        <f>P83/'2024'!P83*100-100</f>
        <v>-51.330069311025809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19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44" customFormat="1" x14ac:dyDescent="0.25">
      <c r="A86" s="85" t="s">
        <v>17</v>
      </c>
      <c r="B86" s="86" t="s">
        <v>18</v>
      </c>
      <c r="C86" s="96" t="str">
        <f>'[1]AÜ ländlic'!C65</f>
        <v>...</v>
      </c>
      <c r="D86" s="96" t="str">
        <f>'[1]AÜ ländlic'!D65</f>
        <v>...</v>
      </c>
      <c r="E86" s="96" t="str">
        <f>'[1]AÜ ländlic'!E65</f>
        <v>...</v>
      </c>
      <c r="F86" s="96" t="str">
        <f>'[1]AÜ ländlic'!F65</f>
        <v>...</v>
      </c>
      <c r="G86" s="96" t="str">
        <f>'[1]AÜ ländlic'!G65</f>
        <v>...</v>
      </c>
      <c r="H86" s="96" t="str">
        <f>'[1]AÜ ländlic'!H65</f>
        <v>...</v>
      </c>
      <c r="I86" s="96" t="str">
        <f>'[1]AÜ ländlic'!I65</f>
        <v>...</v>
      </c>
      <c r="J86" s="96" t="str">
        <f>'[1]AÜ ländlic'!J65</f>
        <v>...</v>
      </c>
      <c r="K86" s="96" t="str">
        <f>'[1]AÜ ländlic'!K65</f>
        <v>...</v>
      </c>
      <c r="L86" s="96" t="str">
        <f>'[1]AÜ ländlic'!L65</f>
        <v>...</v>
      </c>
      <c r="M86" s="96" t="str">
        <f>'[1]AÜ ländlic'!M65</f>
        <v>...</v>
      </c>
      <c r="N86" s="96" t="str">
        <f>'[1]AÜ ländlic'!N65</f>
        <v>...</v>
      </c>
      <c r="O86" s="96" t="str">
        <f>'[1]AÜ ländlic'!O65</f>
        <v>...</v>
      </c>
      <c r="P86" s="96" t="str">
        <f>'[1]AÜ ländlic'!P65</f>
        <v>...</v>
      </c>
      <c r="Q86" s="96" t="str">
        <f>'[1]AÜ ländlic'!Q65</f>
        <v>...</v>
      </c>
      <c r="R86" s="96" t="str">
        <f>'[1]AÜ ländlic'!R65</f>
        <v>...</v>
      </c>
      <c r="S86" s="96" t="str">
        <f>'[1]AÜ ländlic'!S65</f>
        <v>...</v>
      </c>
    </row>
    <row r="87" spans="1:19" s="44" customFormat="1" x14ac:dyDescent="0.25">
      <c r="A87" s="85" t="s">
        <v>19</v>
      </c>
      <c r="B87" s="86" t="s">
        <v>20</v>
      </c>
      <c r="C87" s="96" t="str">
        <f>'[1]AÜ ländlic'!C66</f>
        <v>...</v>
      </c>
      <c r="D87" s="96" t="str">
        <f>'[1]AÜ ländlic'!D66</f>
        <v>...</v>
      </c>
      <c r="E87" s="96" t="str">
        <f>'[1]AÜ ländlic'!E66</f>
        <v>...</v>
      </c>
      <c r="F87" s="96" t="str">
        <f>'[1]AÜ ländlic'!F66</f>
        <v>...</v>
      </c>
      <c r="G87" s="96" t="str">
        <f>'[1]AÜ ländlic'!G66</f>
        <v>...</v>
      </c>
      <c r="H87" s="96" t="str">
        <f>'[1]AÜ ländlic'!H66</f>
        <v>...</v>
      </c>
      <c r="I87" s="96" t="str">
        <f>'[1]AÜ ländlic'!I66</f>
        <v>...</v>
      </c>
      <c r="J87" s="96" t="str">
        <f>'[1]AÜ ländlic'!J66</f>
        <v>...</v>
      </c>
      <c r="K87" s="96" t="str">
        <f>'[1]AÜ ländlic'!K66</f>
        <v>...</v>
      </c>
      <c r="L87" s="96" t="str">
        <f>'[1]AÜ ländlic'!L66</f>
        <v>...</v>
      </c>
      <c r="M87" s="96" t="str">
        <f>'[1]AÜ ländlic'!M66</f>
        <v>...</v>
      </c>
      <c r="N87" s="96" t="str">
        <f>'[1]AÜ ländlic'!N66</f>
        <v>...</v>
      </c>
      <c r="O87" s="96" t="str">
        <f>'[1]AÜ ländlic'!O66</f>
        <v>...</v>
      </c>
      <c r="P87" s="96" t="str">
        <f>'[1]AÜ ländlic'!P66</f>
        <v>...</v>
      </c>
      <c r="Q87" s="96" t="str">
        <f>'[1]AÜ ländlic'!Q66</f>
        <v>...</v>
      </c>
      <c r="R87" s="96" t="str">
        <f>'[1]AÜ ländlic'!R66</f>
        <v>...</v>
      </c>
      <c r="S87" s="96" t="str">
        <f>'[1]AÜ ländlic'!S66</f>
        <v>...</v>
      </c>
    </row>
    <row r="88" spans="1:19" s="44" customFormat="1" x14ac:dyDescent="0.25">
      <c r="A88" s="85" t="s">
        <v>21</v>
      </c>
      <c r="B88" s="86" t="s">
        <v>22</v>
      </c>
      <c r="C88" s="96" t="str">
        <f>'[1]AÜ ländlic'!C67</f>
        <v>...</v>
      </c>
      <c r="D88" s="96" t="str">
        <f>'[1]AÜ ländlic'!D67</f>
        <v>...</v>
      </c>
      <c r="E88" s="96" t="str">
        <f>'[1]AÜ ländlic'!E67</f>
        <v>...</v>
      </c>
      <c r="F88" s="96" t="str">
        <f>'[1]AÜ ländlic'!F67</f>
        <v>...</v>
      </c>
      <c r="G88" s="96" t="str">
        <f>'[1]AÜ ländlic'!G67</f>
        <v>...</v>
      </c>
      <c r="H88" s="96" t="str">
        <f>'[1]AÜ ländlic'!H67</f>
        <v>...</v>
      </c>
      <c r="I88" s="96" t="str">
        <f>'[1]AÜ ländlic'!I67</f>
        <v>...</v>
      </c>
      <c r="J88" s="96" t="str">
        <f>'[1]AÜ ländlic'!J67</f>
        <v>...</v>
      </c>
      <c r="K88" s="96" t="str">
        <f>'[1]AÜ ländlic'!K67</f>
        <v>...</v>
      </c>
      <c r="L88" s="96" t="str">
        <f>'[1]AÜ ländlic'!L67</f>
        <v>...</v>
      </c>
      <c r="M88" s="96" t="str">
        <f>'[1]AÜ ländlic'!M67</f>
        <v>...</v>
      </c>
      <c r="N88" s="96" t="str">
        <f>'[1]AÜ ländlic'!N67</f>
        <v>...</v>
      </c>
      <c r="O88" s="96" t="str">
        <f>'[1]AÜ ländlic'!O67</f>
        <v>...</v>
      </c>
      <c r="P88" s="96" t="str">
        <f>'[1]AÜ ländlic'!P67</f>
        <v>...</v>
      </c>
      <c r="Q88" s="96" t="str">
        <f>'[1]AÜ ländlic'!Q67</f>
        <v>...</v>
      </c>
      <c r="R88" s="96" t="str">
        <f>'[1]AÜ ländlic'!R67</f>
        <v>...</v>
      </c>
      <c r="S88" s="96" t="str">
        <f>'[1]AÜ ländlic'!S67</f>
        <v>...</v>
      </c>
    </row>
    <row r="89" spans="1:19" s="44" customFormat="1" x14ac:dyDescent="0.25">
      <c r="A89" s="85" t="s">
        <v>23</v>
      </c>
      <c r="B89" s="86" t="s">
        <v>24</v>
      </c>
      <c r="C89" s="96" t="str">
        <f>'[1]AÜ ländlic'!C68</f>
        <v>...</v>
      </c>
      <c r="D89" s="96" t="str">
        <f>'[1]AÜ ländlic'!D68</f>
        <v>...</v>
      </c>
      <c r="E89" s="96" t="str">
        <f>'[1]AÜ ländlic'!E68</f>
        <v>...</v>
      </c>
      <c r="F89" s="96" t="str">
        <f>'[1]AÜ ländlic'!F68</f>
        <v>...</v>
      </c>
      <c r="G89" s="96" t="str">
        <f>'[1]AÜ ländlic'!G68</f>
        <v>...</v>
      </c>
      <c r="H89" s="96" t="str">
        <f>'[1]AÜ ländlic'!H68</f>
        <v>...</v>
      </c>
      <c r="I89" s="96" t="str">
        <f>'[1]AÜ ländlic'!I68</f>
        <v>...</v>
      </c>
      <c r="J89" s="96" t="str">
        <f>'[1]AÜ ländlic'!J68</f>
        <v>...</v>
      </c>
      <c r="K89" s="96" t="str">
        <f>'[1]AÜ ländlic'!K68</f>
        <v>...</v>
      </c>
      <c r="L89" s="96" t="str">
        <f>'[1]AÜ ländlic'!L68</f>
        <v>...</v>
      </c>
      <c r="M89" s="96" t="str">
        <f>'[1]AÜ ländlic'!M68</f>
        <v>...</v>
      </c>
      <c r="N89" s="96" t="str">
        <f>'[1]AÜ ländlic'!N68</f>
        <v>...</v>
      </c>
      <c r="O89" s="96" t="str">
        <f>'[1]AÜ ländlic'!O68</f>
        <v>...</v>
      </c>
      <c r="P89" s="96" t="str">
        <f>'[1]AÜ ländlic'!P68</f>
        <v>...</v>
      </c>
      <c r="Q89" s="96" t="str">
        <f>'[1]AÜ ländlic'!Q68</f>
        <v>...</v>
      </c>
      <c r="R89" s="96" t="str">
        <f>'[1]AÜ ländlic'!R68</f>
        <v>...</v>
      </c>
      <c r="S89" s="96" t="str">
        <f>'[1]AÜ ländlic'!S68</f>
        <v>...</v>
      </c>
    </row>
    <row r="90" spans="1:19" s="44" customFormat="1" x14ac:dyDescent="0.25">
      <c r="A90" s="85" t="s">
        <v>25</v>
      </c>
      <c r="B90" s="86" t="s">
        <v>26</v>
      </c>
      <c r="C90" s="96" t="str">
        <f>'[1]AÜ ländlic'!C69</f>
        <v>...</v>
      </c>
      <c r="D90" s="96" t="str">
        <f>'[1]AÜ ländlic'!D69</f>
        <v>...</v>
      </c>
      <c r="E90" s="96" t="str">
        <f>'[1]AÜ ländlic'!E69</f>
        <v>...</v>
      </c>
      <c r="F90" s="96" t="str">
        <f>'[1]AÜ ländlic'!F69</f>
        <v>...</v>
      </c>
      <c r="G90" s="96" t="str">
        <f>'[1]AÜ ländlic'!G69</f>
        <v>...</v>
      </c>
      <c r="H90" s="96" t="str">
        <f>'[1]AÜ ländlic'!H69</f>
        <v>...</v>
      </c>
      <c r="I90" s="96" t="str">
        <f>'[1]AÜ ländlic'!I69</f>
        <v>...</v>
      </c>
      <c r="J90" s="96" t="str">
        <f>'[1]AÜ ländlic'!J69</f>
        <v>...</v>
      </c>
      <c r="K90" s="96" t="str">
        <f>'[1]AÜ ländlic'!K69</f>
        <v>...</v>
      </c>
      <c r="L90" s="96" t="str">
        <f>'[1]AÜ ländlic'!L69</f>
        <v>...</v>
      </c>
      <c r="M90" s="96" t="str">
        <f>'[1]AÜ ländlic'!M69</f>
        <v>...</v>
      </c>
      <c r="N90" s="96" t="str">
        <f>'[1]AÜ ländlic'!N69</f>
        <v>...</v>
      </c>
      <c r="O90" s="96" t="str">
        <f>'[1]AÜ ländlic'!O69</f>
        <v>...</v>
      </c>
      <c r="P90" s="96" t="str">
        <f>'[1]AÜ ländlic'!P69</f>
        <v>...</v>
      </c>
      <c r="Q90" s="96" t="str">
        <f>'[1]AÜ ländlic'!Q69</f>
        <v>...</v>
      </c>
      <c r="R90" s="96" t="str">
        <f>'[1]AÜ ländlic'!R69</f>
        <v>...</v>
      </c>
      <c r="S90" s="96" t="str">
        <f>'[1]AÜ ländlic'!S69</f>
        <v>...</v>
      </c>
    </row>
    <row r="91" spans="1:19" s="44" customFormat="1" x14ac:dyDescent="0.25">
      <c r="A91" s="85" t="s">
        <v>27</v>
      </c>
      <c r="B91" s="86" t="s">
        <v>28</v>
      </c>
      <c r="C91" s="96" t="str">
        <f>'[1]AÜ ländlic'!C70</f>
        <v>...</v>
      </c>
      <c r="D91" s="96" t="str">
        <f>'[1]AÜ ländlic'!D70</f>
        <v>...</v>
      </c>
      <c r="E91" s="96" t="str">
        <f>'[1]AÜ ländlic'!E70</f>
        <v>...</v>
      </c>
      <c r="F91" s="96" t="str">
        <f>'[1]AÜ ländlic'!F70</f>
        <v>...</v>
      </c>
      <c r="G91" s="96" t="str">
        <f>'[1]AÜ ländlic'!G70</f>
        <v>...</v>
      </c>
      <c r="H91" s="96" t="str">
        <f>'[1]AÜ ländlic'!H70</f>
        <v>...</v>
      </c>
      <c r="I91" s="96" t="str">
        <f>'[1]AÜ ländlic'!I70</f>
        <v>...</v>
      </c>
      <c r="J91" s="96" t="str">
        <f>'[1]AÜ ländlic'!J70</f>
        <v>...</v>
      </c>
      <c r="K91" s="96" t="str">
        <f>'[1]AÜ ländlic'!K70</f>
        <v>...</v>
      </c>
      <c r="L91" s="96" t="str">
        <f>'[1]AÜ ländlic'!L70</f>
        <v>...</v>
      </c>
      <c r="M91" s="96" t="str">
        <f>'[1]AÜ ländlic'!M70</f>
        <v>...</v>
      </c>
      <c r="N91" s="96" t="str">
        <f>'[1]AÜ ländlic'!N70</f>
        <v>...</v>
      </c>
      <c r="O91" s="96" t="str">
        <f>'[1]AÜ ländlic'!O70</f>
        <v>...</v>
      </c>
      <c r="P91" s="96" t="str">
        <f>'[1]AÜ ländlic'!P70</f>
        <v>...</v>
      </c>
      <c r="Q91" s="96" t="str">
        <f>'[1]AÜ ländlic'!Q70</f>
        <v>...</v>
      </c>
      <c r="R91" s="96" t="str">
        <f>'[1]AÜ ländlic'!R70</f>
        <v>...</v>
      </c>
      <c r="S91" s="96" t="str">
        <f>'[1]AÜ ländlic'!S70</f>
        <v>...</v>
      </c>
    </row>
    <row r="92" spans="1:19" s="44" customFormat="1" x14ac:dyDescent="0.25">
      <c r="A92" s="85" t="s">
        <v>29</v>
      </c>
      <c r="B92" s="86" t="s">
        <v>30</v>
      </c>
      <c r="C92" s="96" t="str">
        <f>'[1]AÜ ländlic'!C71</f>
        <v>...</v>
      </c>
      <c r="D92" s="96" t="str">
        <f>'[1]AÜ ländlic'!D71</f>
        <v>...</v>
      </c>
      <c r="E92" s="96" t="str">
        <f>'[1]AÜ ländlic'!E71</f>
        <v>...</v>
      </c>
      <c r="F92" s="96" t="str">
        <f>'[1]AÜ ländlic'!F71</f>
        <v>...</v>
      </c>
      <c r="G92" s="96" t="str">
        <f>'[1]AÜ ländlic'!G71</f>
        <v>...</v>
      </c>
      <c r="H92" s="96" t="str">
        <f>'[1]AÜ ländlic'!H71</f>
        <v>...</v>
      </c>
      <c r="I92" s="96" t="str">
        <f>'[1]AÜ ländlic'!I71</f>
        <v>...</v>
      </c>
      <c r="J92" s="96" t="str">
        <f>'[1]AÜ ländlic'!J71</f>
        <v>...</v>
      </c>
      <c r="K92" s="96" t="str">
        <f>'[1]AÜ ländlic'!K71</f>
        <v>...</v>
      </c>
      <c r="L92" s="96" t="str">
        <f>'[1]AÜ ländlic'!L71</f>
        <v>...</v>
      </c>
      <c r="M92" s="96" t="str">
        <f>'[1]AÜ ländlic'!M71</f>
        <v>...</v>
      </c>
      <c r="N92" s="96" t="str">
        <f>'[1]AÜ ländlic'!N71</f>
        <v>...</v>
      </c>
      <c r="O92" s="96" t="str">
        <f>'[1]AÜ ländlic'!O71</f>
        <v>...</v>
      </c>
      <c r="P92" s="96" t="str">
        <f>'[1]AÜ ländlic'!P71</f>
        <v>...</v>
      </c>
      <c r="Q92" s="96" t="str">
        <f>'[1]AÜ ländlic'!Q71</f>
        <v>...</v>
      </c>
      <c r="R92" s="96" t="str">
        <f>'[1]AÜ ländlic'!R71</f>
        <v>...</v>
      </c>
      <c r="S92" s="96" t="str">
        <f>'[1]AÜ ländlic'!S71</f>
        <v>...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0</v>
      </c>
      <c r="H93" s="33">
        <f>G93/'2024'!G93*100-100</f>
        <v>-100</v>
      </c>
      <c r="I93" s="31">
        <f>SUM(I86:I92)</f>
        <v>0</v>
      </c>
      <c r="J93" s="31">
        <f>SUM(J86:J92)</f>
        <v>0</v>
      </c>
      <c r="K93" s="33">
        <f>I93/'2024'!I93*100-100</f>
        <v>-100</v>
      </c>
      <c r="L93" s="33">
        <f>J93/'2024'!J93*100-100</f>
        <v>-100</v>
      </c>
      <c r="M93" s="31">
        <f>SUM(M86:M92)</f>
        <v>0</v>
      </c>
      <c r="N93" s="33">
        <f>M93/'2024'!M93*100-100</f>
        <v>-100</v>
      </c>
      <c r="O93" s="31">
        <f>SUM(O86:O92)</f>
        <v>0</v>
      </c>
      <c r="P93" s="31">
        <f>SUM(P86:P92)</f>
        <v>0</v>
      </c>
      <c r="Q93" s="33">
        <f>O93/'2024'!O93*100-100</f>
        <v>-100</v>
      </c>
      <c r="R93" s="33">
        <f>P93/'2024'!P93*100-100</f>
        <v>-100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2850644</v>
      </c>
      <c r="H94" s="38">
        <f>G94/'2024'!G94*100-100</f>
        <v>-58.080614090554825</v>
      </c>
      <c r="I94" s="35">
        <f>I93+I82+I71+I60+I49+I38+I27+I16</f>
        <v>2390857</v>
      </c>
      <c r="J94" s="35">
        <f>J93+J82+J71+J60+J49+J38+J27+J16</f>
        <v>459787</v>
      </c>
      <c r="K94" s="38">
        <f>I94/'2024'!I94*100-100</f>
        <v>-58.023075872341785</v>
      </c>
      <c r="L94" s="38">
        <f>J94/'2024'!J94*100-100</f>
        <v>-58.377283746765954</v>
      </c>
      <c r="M94" s="35">
        <f>M93+M82+M71+M60+M49+M38+M27+M16</f>
        <v>8011595</v>
      </c>
      <c r="N94" s="38">
        <f>M94/'2024'!M94*100-100</f>
        <v>-57.599151262724803</v>
      </c>
      <c r="O94" s="35">
        <f>O93+O82+O71+O60+O49+O38+O27+O16</f>
        <v>6904302</v>
      </c>
      <c r="P94" s="35">
        <f>P93+P82+P71+P60+P49+P38+P27+P16</f>
        <v>1107293</v>
      </c>
      <c r="Q94" s="38">
        <f>O94/'2024'!O94*100-100</f>
        <v>-57.188212019454205</v>
      </c>
      <c r="R94" s="38">
        <f>P94/'2024'!P94*100-100</f>
        <v>-59.993576097591287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19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19" s="44" customFormat="1" x14ac:dyDescent="0.25">
      <c r="A97" s="85" t="s">
        <v>17</v>
      </c>
      <c r="B97" s="86" t="s">
        <v>18</v>
      </c>
      <c r="C97" s="97" t="str">
        <f>'[1]AÜ ländlic'!C73</f>
        <v>...</v>
      </c>
      <c r="D97" s="97" t="str">
        <f>'[1]AÜ ländlic'!D73</f>
        <v>...</v>
      </c>
      <c r="E97" s="97" t="str">
        <f>'[1]AÜ ländlic'!E73</f>
        <v>...</v>
      </c>
      <c r="F97" s="97" t="str">
        <f>'[1]AÜ ländlic'!F73</f>
        <v>...</v>
      </c>
      <c r="G97" s="97" t="str">
        <f>'[1]AÜ ländlic'!G73</f>
        <v>...</v>
      </c>
      <c r="H97" s="97" t="str">
        <f>'[1]AÜ ländlic'!H73</f>
        <v>...</v>
      </c>
      <c r="I97" s="97" t="str">
        <f>'[1]AÜ ländlic'!I73</f>
        <v>...</v>
      </c>
      <c r="J97" s="97" t="str">
        <f>'[1]AÜ ländlic'!J73</f>
        <v>...</v>
      </c>
      <c r="K97" s="97" t="str">
        <f>'[1]AÜ ländlic'!K73</f>
        <v>...</v>
      </c>
      <c r="L97" s="97" t="str">
        <f>'[1]AÜ ländlic'!L73</f>
        <v>...</v>
      </c>
      <c r="M97" s="97" t="str">
        <f>'[1]AÜ ländlic'!M73</f>
        <v>...</v>
      </c>
      <c r="N97" s="97" t="str">
        <f>'[1]AÜ ländlic'!N73</f>
        <v>...</v>
      </c>
      <c r="O97" s="97" t="str">
        <f>'[1]AÜ ländlic'!O73</f>
        <v>...</v>
      </c>
      <c r="P97" s="97" t="str">
        <f>'[1]AÜ ländlic'!P73</f>
        <v>...</v>
      </c>
      <c r="Q97" s="97" t="str">
        <f>'[1]AÜ ländlic'!Q73</f>
        <v>...</v>
      </c>
      <c r="R97" s="97" t="str">
        <f>'[1]AÜ ländlic'!R73</f>
        <v>...</v>
      </c>
      <c r="S97" s="97" t="str">
        <f>'[1]AÜ ländlic'!S73</f>
        <v>...</v>
      </c>
    </row>
    <row r="98" spans="1:19" s="44" customFormat="1" x14ac:dyDescent="0.25">
      <c r="A98" s="85" t="s">
        <v>19</v>
      </c>
      <c r="B98" s="86" t="s">
        <v>20</v>
      </c>
      <c r="C98" s="97" t="str">
        <f>'[1]AÜ ländlic'!C74</f>
        <v>...</v>
      </c>
      <c r="D98" s="97" t="str">
        <f>'[1]AÜ ländlic'!D74</f>
        <v>...</v>
      </c>
      <c r="E98" s="97" t="str">
        <f>'[1]AÜ ländlic'!E74</f>
        <v>...</v>
      </c>
      <c r="F98" s="97" t="str">
        <f>'[1]AÜ ländlic'!F74</f>
        <v>...</v>
      </c>
      <c r="G98" s="97" t="str">
        <f>'[1]AÜ ländlic'!G74</f>
        <v>...</v>
      </c>
      <c r="H98" s="97" t="str">
        <f>'[1]AÜ ländlic'!H74</f>
        <v>...</v>
      </c>
      <c r="I98" s="97" t="str">
        <f>'[1]AÜ ländlic'!I74</f>
        <v>...</v>
      </c>
      <c r="J98" s="97" t="str">
        <f>'[1]AÜ ländlic'!J74</f>
        <v>...</v>
      </c>
      <c r="K98" s="97" t="str">
        <f>'[1]AÜ ländlic'!K74</f>
        <v>...</v>
      </c>
      <c r="L98" s="97" t="str">
        <f>'[1]AÜ ländlic'!L74</f>
        <v>...</v>
      </c>
      <c r="M98" s="97" t="str">
        <f>'[1]AÜ ländlic'!M74</f>
        <v>...</v>
      </c>
      <c r="N98" s="97" t="str">
        <f>'[1]AÜ ländlic'!N74</f>
        <v>...</v>
      </c>
      <c r="O98" s="97" t="str">
        <f>'[1]AÜ ländlic'!O74</f>
        <v>...</v>
      </c>
      <c r="P98" s="97" t="str">
        <f>'[1]AÜ ländlic'!P74</f>
        <v>...</v>
      </c>
      <c r="Q98" s="97" t="str">
        <f>'[1]AÜ ländlic'!Q74</f>
        <v>...</v>
      </c>
      <c r="R98" s="97" t="str">
        <f>'[1]AÜ ländlic'!R74</f>
        <v>...</v>
      </c>
      <c r="S98" s="97" t="str">
        <f>'[1]AÜ ländlic'!S74</f>
        <v>...</v>
      </c>
    </row>
    <row r="99" spans="1:19" s="44" customFormat="1" x14ac:dyDescent="0.25">
      <c r="A99" s="85" t="s">
        <v>21</v>
      </c>
      <c r="B99" s="86" t="s">
        <v>22</v>
      </c>
      <c r="C99" s="97" t="str">
        <f>'[1]AÜ ländlic'!C75</f>
        <v>...</v>
      </c>
      <c r="D99" s="97" t="str">
        <f>'[1]AÜ ländlic'!D75</f>
        <v>...</v>
      </c>
      <c r="E99" s="97" t="str">
        <f>'[1]AÜ ländlic'!E75</f>
        <v>...</v>
      </c>
      <c r="F99" s="97" t="str">
        <f>'[1]AÜ ländlic'!F75</f>
        <v>...</v>
      </c>
      <c r="G99" s="97" t="str">
        <f>'[1]AÜ ländlic'!G75</f>
        <v>...</v>
      </c>
      <c r="H99" s="97" t="str">
        <f>'[1]AÜ ländlic'!H75</f>
        <v>...</v>
      </c>
      <c r="I99" s="97" t="str">
        <f>'[1]AÜ ländlic'!I75</f>
        <v>...</v>
      </c>
      <c r="J99" s="97" t="str">
        <f>'[1]AÜ ländlic'!J75</f>
        <v>...</v>
      </c>
      <c r="K99" s="97" t="str">
        <f>'[1]AÜ ländlic'!K75</f>
        <v>...</v>
      </c>
      <c r="L99" s="97" t="str">
        <f>'[1]AÜ ländlic'!L75</f>
        <v>...</v>
      </c>
      <c r="M99" s="97" t="str">
        <f>'[1]AÜ ländlic'!M75</f>
        <v>...</v>
      </c>
      <c r="N99" s="97" t="str">
        <f>'[1]AÜ ländlic'!N75</f>
        <v>...</v>
      </c>
      <c r="O99" s="97" t="str">
        <f>'[1]AÜ ländlic'!O75</f>
        <v>...</v>
      </c>
      <c r="P99" s="97" t="str">
        <f>'[1]AÜ ländlic'!P75</f>
        <v>...</v>
      </c>
      <c r="Q99" s="97" t="str">
        <f>'[1]AÜ ländlic'!Q75</f>
        <v>...</v>
      </c>
      <c r="R99" s="97" t="str">
        <f>'[1]AÜ ländlic'!R75</f>
        <v>...</v>
      </c>
      <c r="S99" s="97" t="str">
        <f>'[1]AÜ ländlic'!S75</f>
        <v>...</v>
      </c>
    </row>
    <row r="100" spans="1:19" s="44" customFormat="1" x14ac:dyDescent="0.25">
      <c r="A100" s="85" t="s">
        <v>23</v>
      </c>
      <c r="B100" s="86" t="s">
        <v>24</v>
      </c>
      <c r="C100" s="97" t="str">
        <f>'[1]AÜ ländlic'!C76</f>
        <v>...</v>
      </c>
      <c r="D100" s="97" t="str">
        <f>'[1]AÜ ländlic'!D76</f>
        <v>...</v>
      </c>
      <c r="E100" s="97" t="str">
        <f>'[1]AÜ ländlic'!E76</f>
        <v>...</v>
      </c>
      <c r="F100" s="97" t="str">
        <f>'[1]AÜ ländlic'!F76</f>
        <v>...</v>
      </c>
      <c r="G100" s="97" t="str">
        <f>'[1]AÜ ländlic'!G76</f>
        <v>...</v>
      </c>
      <c r="H100" s="97" t="str">
        <f>'[1]AÜ ländlic'!H76</f>
        <v>...</v>
      </c>
      <c r="I100" s="97" t="str">
        <f>'[1]AÜ ländlic'!I76</f>
        <v>...</v>
      </c>
      <c r="J100" s="97" t="str">
        <f>'[1]AÜ ländlic'!J76</f>
        <v>...</v>
      </c>
      <c r="K100" s="97" t="str">
        <f>'[1]AÜ ländlic'!K76</f>
        <v>...</v>
      </c>
      <c r="L100" s="97" t="str">
        <f>'[1]AÜ ländlic'!L76</f>
        <v>...</v>
      </c>
      <c r="M100" s="97" t="str">
        <f>'[1]AÜ ländlic'!M76</f>
        <v>...</v>
      </c>
      <c r="N100" s="97" t="str">
        <f>'[1]AÜ ländlic'!N76</f>
        <v>...</v>
      </c>
      <c r="O100" s="97" t="str">
        <f>'[1]AÜ ländlic'!O76</f>
        <v>...</v>
      </c>
      <c r="P100" s="97" t="str">
        <f>'[1]AÜ ländlic'!P76</f>
        <v>...</v>
      </c>
      <c r="Q100" s="97" t="str">
        <f>'[1]AÜ ländlic'!Q76</f>
        <v>...</v>
      </c>
      <c r="R100" s="97" t="str">
        <f>'[1]AÜ ländlic'!R76</f>
        <v>...</v>
      </c>
      <c r="S100" s="97" t="str">
        <f>'[1]AÜ ländlic'!S76</f>
        <v>...</v>
      </c>
    </row>
    <row r="101" spans="1:19" s="44" customFormat="1" x14ac:dyDescent="0.25">
      <c r="A101" s="85" t="s">
        <v>25</v>
      </c>
      <c r="B101" s="86" t="s">
        <v>26</v>
      </c>
      <c r="C101" s="97" t="str">
        <f>'[1]AÜ ländlic'!C77</f>
        <v>...</v>
      </c>
      <c r="D101" s="97" t="str">
        <f>'[1]AÜ ländlic'!D77</f>
        <v>...</v>
      </c>
      <c r="E101" s="97" t="str">
        <f>'[1]AÜ ländlic'!E77</f>
        <v>...</v>
      </c>
      <c r="F101" s="97" t="str">
        <f>'[1]AÜ ländlic'!F77</f>
        <v>...</v>
      </c>
      <c r="G101" s="97" t="str">
        <f>'[1]AÜ ländlic'!G77</f>
        <v>...</v>
      </c>
      <c r="H101" s="97" t="str">
        <f>'[1]AÜ ländlic'!H77</f>
        <v>...</v>
      </c>
      <c r="I101" s="97" t="str">
        <f>'[1]AÜ ländlic'!I77</f>
        <v>...</v>
      </c>
      <c r="J101" s="97" t="str">
        <f>'[1]AÜ ländlic'!J77</f>
        <v>...</v>
      </c>
      <c r="K101" s="97" t="str">
        <f>'[1]AÜ ländlic'!K77</f>
        <v>...</v>
      </c>
      <c r="L101" s="97" t="str">
        <f>'[1]AÜ ländlic'!L77</f>
        <v>...</v>
      </c>
      <c r="M101" s="97" t="str">
        <f>'[1]AÜ ländlic'!M77</f>
        <v>...</v>
      </c>
      <c r="N101" s="97" t="str">
        <f>'[1]AÜ ländlic'!N77</f>
        <v>...</v>
      </c>
      <c r="O101" s="97" t="str">
        <f>'[1]AÜ ländlic'!O77</f>
        <v>...</v>
      </c>
      <c r="P101" s="97" t="str">
        <f>'[1]AÜ ländlic'!P77</f>
        <v>...</v>
      </c>
      <c r="Q101" s="97" t="str">
        <f>'[1]AÜ ländlic'!Q77</f>
        <v>...</v>
      </c>
      <c r="R101" s="97" t="str">
        <f>'[1]AÜ ländlic'!R77</f>
        <v>...</v>
      </c>
      <c r="S101" s="97" t="str">
        <f>'[1]AÜ ländlic'!S77</f>
        <v>...</v>
      </c>
    </row>
    <row r="102" spans="1:19" s="44" customFormat="1" x14ac:dyDescent="0.25">
      <c r="A102" s="85" t="s">
        <v>27</v>
      </c>
      <c r="B102" s="86" t="s">
        <v>28</v>
      </c>
      <c r="C102" s="97" t="str">
        <f>'[1]AÜ ländlic'!C78</f>
        <v>...</v>
      </c>
      <c r="D102" s="97" t="str">
        <f>'[1]AÜ ländlic'!D78</f>
        <v>...</v>
      </c>
      <c r="E102" s="97" t="str">
        <f>'[1]AÜ ländlic'!E78</f>
        <v>...</v>
      </c>
      <c r="F102" s="97" t="str">
        <f>'[1]AÜ ländlic'!F78</f>
        <v>...</v>
      </c>
      <c r="G102" s="97" t="str">
        <f>'[1]AÜ ländlic'!G78</f>
        <v>...</v>
      </c>
      <c r="H102" s="97" t="str">
        <f>'[1]AÜ ländlic'!H78</f>
        <v>...</v>
      </c>
      <c r="I102" s="97" t="str">
        <f>'[1]AÜ ländlic'!I78</f>
        <v>...</v>
      </c>
      <c r="J102" s="97" t="str">
        <f>'[1]AÜ ländlic'!J78</f>
        <v>...</v>
      </c>
      <c r="K102" s="97" t="str">
        <f>'[1]AÜ ländlic'!K78</f>
        <v>...</v>
      </c>
      <c r="L102" s="97" t="str">
        <f>'[1]AÜ ländlic'!L78</f>
        <v>...</v>
      </c>
      <c r="M102" s="97" t="str">
        <f>'[1]AÜ ländlic'!M78</f>
        <v>...</v>
      </c>
      <c r="N102" s="97" t="str">
        <f>'[1]AÜ ländlic'!N78</f>
        <v>...</v>
      </c>
      <c r="O102" s="97" t="str">
        <f>'[1]AÜ ländlic'!O78</f>
        <v>...</v>
      </c>
      <c r="P102" s="97" t="str">
        <f>'[1]AÜ ländlic'!P78</f>
        <v>...</v>
      </c>
      <c r="Q102" s="97" t="str">
        <f>'[1]AÜ ländlic'!Q78</f>
        <v>...</v>
      </c>
      <c r="R102" s="97" t="str">
        <f>'[1]AÜ ländlic'!R78</f>
        <v>...</v>
      </c>
      <c r="S102" s="97" t="str">
        <f>'[1]AÜ ländlic'!S78</f>
        <v>...</v>
      </c>
    </row>
    <row r="103" spans="1:19" s="44" customFormat="1" x14ac:dyDescent="0.25">
      <c r="A103" s="85" t="s">
        <v>29</v>
      </c>
      <c r="B103" s="86" t="s">
        <v>30</v>
      </c>
      <c r="C103" s="97" t="str">
        <f>'[1]AÜ ländlic'!C79</f>
        <v>...</v>
      </c>
      <c r="D103" s="97" t="str">
        <f>'[1]AÜ ländlic'!D79</f>
        <v>...</v>
      </c>
      <c r="E103" s="97" t="str">
        <f>'[1]AÜ ländlic'!E79</f>
        <v>...</v>
      </c>
      <c r="F103" s="97" t="str">
        <f>'[1]AÜ ländlic'!F79</f>
        <v>...</v>
      </c>
      <c r="G103" s="97" t="str">
        <f>'[1]AÜ ländlic'!G79</f>
        <v>...</v>
      </c>
      <c r="H103" s="97" t="str">
        <f>'[1]AÜ ländlic'!H79</f>
        <v>...</v>
      </c>
      <c r="I103" s="97" t="str">
        <f>'[1]AÜ ländlic'!I79</f>
        <v>...</v>
      </c>
      <c r="J103" s="97" t="str">
        <f>'[1]AÜ ländlic'!J79</f>
        <v>...</v>
      </c>
      <c r="K103" s="97" t="str">
        <f>'[1]AÜ ländlic'!K79</f>
        <v>...</v>
      </c>
      <c r="L103" s="97" t="str">
        <f>'[1]AÜ ländlic'!L79</f>
        <v>...</v>
      </c>
      <c r="M103" s="97" t="str">
        <f>'[1]AÜ ländlic'!M79</f>
        <v>...</v>
      </c>
      <c r="N103" s="97" t="str">
        <f>'[1]AÜ ländlic'!N79</f>
        <v>...</v>
      </c>
      <c r="O103" s="97" t="str">
        <f>'[1]AÜ ländlic'!O79</f>
        <v>...</v>
      </c>
      <c r="P103" s="97" t="str">
        <f>'[1]AÜ ländlic'!P79</f>
        <v>...</v>
      </c>
      <c r="Q103" s="97" t="str">
        <f>'[1]AÜ ländlic'!Q79</f>
        <v>...</v>
      </c>
      <c r="R103" s="97" t="str">
        <f>'[1]AÜ ländlic'!R79</f>
        <v>...</v>
      </c>
      <c r="S103" s="97" t="str">
        <f>'[1]AÜ ländlic'!S79</f>
        <v>...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0</v>
      </c>
      <c r="H104" s="33">
        <f>G104/'2024'!G104*100-100</f>
        <v>-100</v>
      </c>
      <c r="I104" s="31">
        <f>SUM(I97:I103)</f>
        <v>0</v>
      </c>
      <c r="J104" s="31">
        <f>SUM(J97:J103)</f>
        <v>0</v>
      </c>
      <c r="K104" s="33">
        <f>I104/'2024'!I104*100-100</f>
        <v>-100</v>
      </c>
      <c r="L104" s="33">
        <f>J104/'2024'!J104*100-100</f>
        <v>-100</v>
      </c>
      <c r="M104" s="31">
        <f>SUM(M97:M103)</f>
        <v>0</v>
      </c>
      <c r="N104" s="33">
        <f>M104/'2024'!M104*100-100</f>
        <v>-100</v>
      </c>
      <c r="O104" s="31">
        <f>SUM(O97:O103)</f>
        <v>0</v>
      </c>
      <c r="P104" s="31">
        <f>SUM(P97:P103)</f>
        <v>0</v>
      </c>
      <c r="Q104" s="33">
        <f>O104/'2024'!O104*100-100</f>
        <v>-100</v>
      </c>
      <c r="R104" s="33">
        <f>P104/'2024'!P104*100-100</f>
        <v>-100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2850644</v>
      </c>
      <c r="H105" s="38">
        <f>G105/'2024'!G105*100-100</f>
        <v>-63.545017742531996</v>
      </c>
      <c r="I105" s="35">
        <f>I104+I93+I82+I71+I60+I49+I38+I27+I16</f>
        <v>2390857</v>
      </c>
      <c r="J105" s="35">
        <f>J104+J93+J82+J71+J60+J49+J38+J27+J16</f>
        <v>459787</v>
      </c>
      <c r="K105" s="38">
        <f>I105/'2024'!I105*100-100</f>
        <v>-63.590956555215236</v>
      </c>
      <c r="L105" s="38">
        <f>J105/'2024'!J105*100-100</f>
        <v>-63.304258438543272</v>
      </c>
      <c r="M105" s="35">
        <f>M104+M93+M82+M71+M60+M49+M38+M27+M16</f>
        <v>8011595</v>
      </c>
      <c r="N105" s="38">
        <f>M105/'2024'!M105*100-100</f>
        <v>-62.773175276440107</v>
      </c>
      <c r="O105" s="35">
        <f>O104+O93+O82+O71+O60+O49+O38+O27+O16</f>
        <v>6904302</v>
      </c>
      <c r="P105" s="35">
        <f>P104+P93+P82+P71+P60+P49+P38+P27+P16</f>
        <v>1107293</v>
      </c>
      <c r="Q105" s="38">
        <f>O105/'2024'!O105*100-100</f>
        <v>-62.490632575634514</v>
      </c>
      <c r="R105" s="38">
        <f>P105/'2024'!P105*100-100</f>
        <v>-64.443204942082161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19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19" s="44" customFormat="1" x14ac:dyDescent="0.25">
      <c r="A108" s="87" t="s">
        <v>17</v>
      </c>
      <c r="B108" s="88" t="s">
        <v>18</v>
      </c>
      <c r="C108" s="98" t="str">
        <f>'[1]AÜ ländlic'!C81</f>
        <v>...</v>
      </c>
      <c r="D108" s="98" t="str">
        <f>'[1]AÜ ländlic'!D81</f>
        <v>...</v>
      </c>
      <c r="E108" s="98" t="str">
        <f>'[1]AÜ ländlic'!E81</f>
        <v>...</v>
      </c>
      <c r="F108" s="98" t="str">
        <f>'[1]AÜ ländlic'!F81</f>
        <v>...</v>
      </c>
      <c r="G108" s="98" t="str">
        <f>'[1]AÜ ländlic'!G81</f>
        <v>...</v>
      </c>
      <c r="H108" s="98" t="str">
        <f>'[1]AÜ ländlic'!H81</f>
        <v>...</v>
      </c>
      <c r="I108" s="98" t="str">
        <f>'[1]AÜ ländlic'!I81</f>
        <v>...</v>
      </c>
      <c r="J108" s="98" t="str">
        <f>'[1]AÜ ländlic'!J81</f>
        <v>...</v>
      </c>
      <c r="K108" s="98" t="str">
        <f>'[1]AÜ ländlic'!K81</f>
        <v>...</v>
      </c>
      <c r="L108" s="98" t="str">
        <f>'[1]AÜ ländlic'!L81</f>
        <v>...</v>
      </c>
      <c r="M108" s="98" t="str">
        <f>'[1]AÜ ländlic'!M81</f>
        <v>...</v>
      </c>
      <c r="N108" s="98" t="str">
        <f>'[1]AÜ ländlic'!N81</f>
        <v>...</v>
      </c>
      <c r="O108" s="98" t="str">
        <f>'[1]AÜ ländlic'!O81</f>
        <v>...</v>
      </c>
      <c r="P108" s="98" t="str">
        <f>'[1]AÜ ländlic'!P81</f>
        <v>...</v>
      </c>
      <c r="Q108" s="98" t="str">
        <f>'[1]AÜ ländlic'!Q81</f>
        <v>...</v>
      </c>
      <c r="R108" s="98" t="str">
        <f>'[1]AÜ ländlic'!R81</f>
        <v>...</v>
      </c>
      <c r="S108" s="98" t="str">
        <f>'[1]AÜ ländlic'!S81</f>
        <v>...</v>
      </c>
    </row>
    <row r="109" spans="1:19" s="44" customFormat="1" x14ac:dyDescent="0.25">
      <c r="A109" s="87" t="s">
        <v>19</v>
      </c>
      <c r="B109" s="88" t="s">
        <v>20</v>
      </c>
      <c r="C109" s="98" t="str">
        <f>'[1]AÜ ländlic'!C82</f>
        <v>...</v>
      </c>
      <c r="D109" s="98" t="str">
        <f>'[1]AÜ ländlic'!D82</f>
        <v>...</v>
      </c>
      <c r="E109" s="98" t="str">
        <f>'[1]AÜ ländlic'!E82</f>
        <v>...</v>
      </c>
      <c r="F109" s="98" t="str">
        <f>'[1]AÜ ländlic'!F82</f>
        <v>...</v>
      </c>
      <c r="G109" s="98" t="str">
        <f>'[1]AÜ ländlic'!G82</f>
        <v>...</v>
      </c>
      <c r="H109" s="98" t="str">
        <f>'[1]AÜ ländlic'!H82</f>
        <v>...</v>
      </c>
      <c r="I109" s="98" t="str">
        <f>'[1]AÜ ländlic'!I82</f>
        <v>...</v>
      </c>
      <c r="J109" s="98" t="str">
        <f>'[1]AÜ ländlic'!J82</f>
        <v>...</v>
      </c>
      <c r="K109" s="98" t="str">
        <f>'[1]AÜ ländlic'!K82</f>
        <v>...</v>
      </c>
      <c r="L109" s="98" t="str">
        <f>'[1]AÜ ländlic'!L82</f>
        <v>...</v>
      </c>
      <c r="M109" s="98" t="str">
        <f>'[1]AÜ ländlic'!M82</f>
        <v>...</v>
      </c>
      <c r="N109" s="98" t="str">
        <f>'[1]AÜ ländlic'!N82</f>
        <v>...</v>
      </c>
      <c r="O109" s="98" t="str">
        <f>'[1]AÜ ländlic'!O82</f>
        <v>...</v>
      </c>
      <c r="P109" s="98" t="str">
        <f>'[1]AÜ ländlic'!P82</f>
        <v>...</v>
      </c>
      <c r="Q109" s="98" t="str">
        <f>'[1]AÜ ländlic'!Q82</f>
        <v>...</v>
      </c>
      <c r="R109" s="98" t="str">
        <f>'[1]AÜ ländlic'!R82</f>
        <v>...</v>
      </c>
      <c r="S109" s="98" t="str">
        <f>'[1]AÜ ländlic'!S82</f>
        <v>...</v>
      </c>
    </row>
    <row r="110" spans="1:19" s="44" customFormat="1" x14ac:dyDescent="0.25">
      <c r="A110" s="87" t="s">
        <v>21</v>
      </c>
      <c r="B110" s="88" t="s">
        <v>22</v>
      </c>
      <c r="C110" s="98" t="str">
        <f>'[1]AÜ ländlic'!C83</f>
        <v>...</v>
      </c>
      <c r="D110" s="98" t="str">
        <f>'[1]AÜ ländlic'!D83</f>
        <v>...</v>
      </c>
      <c r="E110" s="98" t="str">
        <f>'[1]AÜ ländlic'!E83</f>
        <v>...</v>
      </c>
      <c r="F110" s="98" t="str">
        <f>'[1]AÜ ländlic'!F83</f>
        <v>...</v>
      </c>
      <c r="G110" s="98" t="str">
        <f>'[1]AÜ ländlic'!G83</f>
        <v>...</v>
      </c>
      <c r="H110" s="98" t="str">
        <f>'[1]AÜ ländlic'!H83</f>
        <v>...</v>
      </c>
      <c r="I110" s="98" t="str">
        <f>'[1]AÜ ländlic'!I83</f>
        <v>...</v>
      </c>
      <c r="J110" s="98" t="str">
        <f>'[1]AÜ ländlic'!J83</f>
        <v>...</v>
      </c>
      <c r="K110" s="98" t="str">
        <f>'[1]AÜ ländlic'!K83</f>
        <v>...</v>
      </c>
      <c r="L110" s="98" t="str">
        <f>'[1]AÜ ländlic'!L83</f>
        <v>...</v>
      </c>
      <c r="M110" s="98" t="str">
        <f>'[1]AÜ ländlic'!M83</f>
        <v>...</v>
      </c>
      <c r="N110" s="98" t="str">
        <f>'[1]AÜ ländlic'!N83</f>
        <v>...</v>
      </c>
      <c r="O110" s="98" t="str">
        <f>'[1]AÜ ländlic'!O83</f>
        <v>...</v>
      </c>
      <c r="P110" s="98" t="str">
        <f>'[1]AÜ ländlic'!P83</f>
        <v>...</v>
      </c>
      <c r="Q110" s="98" t="str">
        <f>'[1]AÜ ländlic'!Q83</f>
        <v>...</v>
      </c>
      <c r="R110" s="98" t="str">
        <f>'[1]AÜ ländlic'!R83</f>
        <v>...</v>
      </c>
      <c r="S110" s="98" t="str">
        <f>'[1]AÜ ländlic'!S83</f>
        <v>...</v>
      </c>
    </row>
    <row r="111" spans="1:19" s="44" customFormat="1" x14ac:dyDescent="0.25">
      <c r="A111" s="87" t="s">
        <v>23</v>
      </c>
      <c r="B111" s="88" t="s">
        <v>24</v>
      </c>
      <c r="C111" s="98" t="str">
        <f>'[1]AÜ ländlic'!C84</f>
        <v>...</v>
      </c>
      <c r="D111" s="98" t="str">
        <f>'[1]AÜ ländlic'!D84</f>
        <v>...</v>
      </c>
      <c r="E111" s="98" t="str">
        <f>'[1]AÜ ländlic'!E84</f>
        <v>...</v>
      </c>
      <c r="F111" s="98" t="str">
        <f>'[1]AÜ ländlic'!F84</f>
        <v>...</v>
      </c>
      <c r="G111" s="98" t="str">
        <f>'[1]AÜ ländlic'!G84</f>
        <v>...</v>
      </c>
      <c r="H111" s="98" t="str">
        <f>'[1]AÜ ländlic'!H84</f>
        <v>...</v>
      </c>
      <c r="I111" s="98" t="str">
        <f>'[1]AÜ ländlic'!I84</f>
        <v>...</v>
      </c>
      <c r="J111" s="98" t="str">
        <f>'[1]AÜ ländlic'!J84</f>
        <v>...</v>
      </c>
      <c r="K111" s="98" t="str">
        <f>'[1]AÜ ländlic'!K84</f>
        <v>...</v>
      </c>
      <c r="L111" s="98" t="str">
        <f>'[1]AÜ ländlic'!L84</f>
        <v>...</v>
      </c>
      <c r="M111" s="98" t="str">
        <f>'[1]AÜ ländlic'!M84</f>
        <v>...</v>
      </c>
      <c r="N111" s="98" t="str">
        <f>'[1]AÜ ländlic'!N84</f>
        <v>...</v>
      </c>
      <c r="O111" s="98" t="str">
        <f>'[1]AÜ ländlic'!O84</f>
        <v>...</v>
      </c>
      <c r="P111" s="98" t="str">
        <f>'[1]AÜ ländlic'!P84</f>
        <v>...</v>
      </c>
      <c r="Q111" s="98" t="str">
        <f>'[1]AÜ ländlic'!Q84</f>
        <v>...</v>
      </c>
      <c r="R111" s="98" t="str">
        <f>'[1]AÜ ländlic'!R84</f>
        <v>...</v>
      </c>
      <c r="S111" s="98" t="str">
        <f>'[1]AÜ ländlic'!S84</f>
        <v>...</v>
      </c>
    </row>
    <row r="112" spans="1:19" s="44" customFormat="1" x14ac:dyDescent="0.25">
      <c r="A112" s="87" t="s">
        <v>25</v>
      </c>
      <c r="B112" s="88" t="s">
        <v>26</v>
      </c>
      <c r="C112" s="98" t="str">
        <f>'[1]AÜ ländlic'!C85</f>
        <v>...</v>
      </c>
      <c r="D112" s="98" t="str">
        <f>'[1]AÜ ländlic'!D85</f>
        <v>...</v>
      </c>
      <c r="E112" s="98" t="str">
        <f>'[1]AÜ ländlic'!E85</f>
        <v>...</v>
      </c>
      <c r="F112" s="98" t="str">
        <f>'[1]AÜ ländlic'!F85</f>
        <v>...</v>
      </c>
      <c r="G112" s="98" t="str">
        <f>'[1]AÜ ländlic'!G85</f>
        <v>...</v>
      </c>
      <c r="H112" s="98" t="str">
        <f>'[1]AÜ ländlic'!H85</f>
        <v>...</v>
      </c>
      <c r="I112" s="98" t="str">
        <f>'[1]AÜ ländlic'!I85</f>
        <v>...</v>
      </c>
      <c r="J112" s="98" t="str">
        <f>'[1]AÜ ländlic'!J85</f>
        <v>...</v>
      </c>
      <c r="K112" s="98" t="str">
        <f>'[1]AÜ ländlic'!K85</f>
        <v>...</v>
      </c>
      <c r="L112" s="98" t="str">
        <f>'[1]AÜ ländlic'!L85</f>
        <v>...</v>
      </c>
      <c r="M112" s="98" t="str">
        <f>'[1]AÜ ländlic'!M85</f>
        <v>...</v>
      </c>
      <c r="N112" s="98" t="str">
        <f>'[1]AÜ ländlic'!N85</f>
        <v>...</v>
      </c>
      <c r="O112" s="98" t="str">
        <f>'[1]AÜ ländlic'!O85</f>
        <v>...</v>
      </c>
      <c r="P112" s="98" t="str">
        <f>'[1]AÜ ländlic'!P85</f>
        <v>...</v>
      </c>
      <c r="Q112" s="98" t="str">
        <f>'[1]AÜ ländlic'!Q85</f>
        <v>...</v>
      </c>
      <c r="R112" s="98" t="str">
        <f>'[1]AÜ ländlic'!R85</f>
        <v>...</v>
      </c>
      <c r="S112" s="98" t="str">
        <f>'[1]AÜ ländlic'!S85</f>
        <v>...</v>
      </c>
    </row>
    <row r="113" spans="1:19" s="44" customFormat="1" x14ac:dyDescent="0.25">
      <c r="A113" s="87" t="s">
        <v>27</v>
      </c>
      <c r="B113" s="88" t="s">
        <v>28</v>
      </c>
      <c r="C113" s="98" t="str">
        <f>'[1]AÜ ländlic'!C86</f>
        <v>...</v>
      </c>
      <c r="D113" s="98" t="str">
        <f>'[1]AÜ ländlic'!D86</f>
        <v>...</v>
      </c>
      <c r="E113" s="98" t="str">
        <f>'[1]AÜ ländlic'!E86</f>
        <v>...</v>
      </c>
      <c r="F113" s="98" t="str">
        <f>'[1]AÜ ländlic'!F86</f>
        <v>...</v>
      </c>
      <c r="G113" s="98" t="str">
        <f>'[1]AÜ ländlic'!G86</f>
        <v>...</v>
      </c>
      <c r="H113" s="98" t="str">
        <f>'[1]AÜ ländlic'!H86</f>
        <v>...</v>
      </c>
      <c r="I113" s="98" t="str">
        <f>'[1]AÜ ländlic'!I86</f>
        <v>...</v>
      </c>
      <c r="J113" s="98" t="str">
        <f>'[1]AÜ ländlic'!J86</f>
        <v>...</v>
      </c>
      <c r="K113" s="98" t="str">
        <f>'[1]AÜ ländlic'!K86</f>
        <v>...</v>
      </c>
      <c r="L113" s="98" t="str">
        <f>'[1]AÜ ländlic'!L86</f>
        <v>...</v>
      </c>
      <c r="M113" s="98" t="str">
        <f>'[1]AÜ ländlic'!M86</f>
        <v>...</v>
      </c>
      <c r="N113" s="98" t="str">
        <f>'[1]AÜ ländlic'!N86</f>
        <v>...</v>
      </c>
      <c r="O113" s="98" t="str">
        <f>'[1]AÜ ländlic'!O86</f>
        <v>...</v>
      </c>
      <c r="P113" s="98" t="str">
        <f>'[1]AÜ ländlic'!P86</f>
        <v>...</v>
      </c>
      <c r="Q113" s="98" t="str">
        <f>'[1]AÜ ländlic'!Q86</f>
        <v>...</v>
      </c>
      <c r="R113" s="98" t="str">
        <f>'[1]AÜ ländlic'!R86</f>
        <v>...</v>
      </c>
      <c r="S113" s="98" t="str">
        <f>'[1]AÜ ländlic'!S86</f>
        <v>...</v>
      </c>
    </row>
    <row r="114" spans="1:19" s="44" customFormat="1" x14ac:dyDescent="0.25">
      <c r="A114" s="87" t="s">
        <v>29</v>
      </c>
      <c r="B114" s="88" t="s">
        <v>30</v>
      </c>
      <c r="C114" s="98" t="str">
        <f>'[1]AÜ ländlic'!C87</f>
        <v>...</v>
      </c>
      <c r="D114" s="98" t="str">
        <f>'[1]AÜ ländlic'!D87</f>
        <v>...</v>
      </c>
      <c r="E114" s="98" t="str">
        <f>'[1]AÜ ländlic'!E87</f>
        <v>...</v>
      </c>
      <c r="F114" s="98" t="str">
        <f>'[1]AÜ ländlic'!F87</f>
        <v>...</v>
      </c>
      <c r="G114" s="98" t="str">
        <f>'[1]AÜ ländlic'!G87</f>
        <v>...</v>
      </c>
      <c r="H114" s="98" t="str">
        <f>'[1]AÜ ländlic'!H87</f>
        <v>...</v>
      </c>
      <c r="I114" s="98" t="str">
        <f>'[1]AÜ ländlic'!I87</f>
        <v>...</v>
      </c>
      <c r="J114" s="98" t="str">
        <f>'[1]AÜ ländlic'!J87</f>
        <v>...</v>
      </c>
      <c r="K114" s="98" t="str">
        <f>'[1]AÜ ländlic'!K87</f>
        <v>...</v>
      </c>
      <c r="L114" s="98" t="str">
        <f>'[1]AÜ ländlic'!L87</f>
        <v>...</v>
      </c>
      <c r="M114" s="98" t="str">
        <f>'[1]AÜ ländlic'!M87</f>
        <v>...</v>
      </c>
      <c r="N114" s="98" t="str">
        <f>'[1]AÜ ländlic'!N87</f>
        <v>...</v>
      </c>
      <c r="O114" s="98" t="str">
        <f>'[1]AÜ ländlic'!O87</f>
        <v>...</v>
      </c>
      <c r="P114" s="98" t="str">
        <f>'[1]AÜ ländlic'!P87</f>
        <v>...</v>
      </c>
      <c r="Q114" s="98" t="str">
        <f>'[1]AÜ ländlic'!Q87</f>
        <v>...</v>
      </c>
      <c r="R114" s="98" t="str">
        <f>'[1]AÜ ländlic'!R87</f>
        <v>...</v>
      </c>
      <c r="S114" s="98" t="str">
        <f>'[1]AÜ ländlic'!S87</f>
        <v>...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0</v>
      </c>
      <c r="H115" s="33">
        <f>G115/'2024'!G115*100-100</f>
        <v>-100</v>
      </c>
      <c r="I115" s="31">
        <f>SUM(I108:I114)</f>
        <v>0</v>
      </c>
      <c r="J115" s="31">
        <f>SUM(J108:J114)</f>
        <v>0</v>
      </c>
      <c r="K115" s="33">
        <f>I115/'2024'!I115*100-100</f>
        <v>-100</v>
      </c>
      <c r="L115" s="33">
        <f>J115/'2024'!J115*100-100</f>
        <v>-100</v>
      </c>
      <c r="M115" s="31">
        <f>SUM(M108:M114)</f>
        <v>0</v>
      </c>
      <c r="N115" s="33">
        <f>M115/'2024'!M115*100-100</f>
        <v>-100</v>
      </c>
      <c r="O115" s="31">
        <f>SUM(O108:O114)</f>
        <v>0</v>
      </c>
      <c r="P115" s="31">
        <f>SUM(P108:P114)</f>
        <v>0</v>
      </c>
      <c r="Q115" s="33">
        <f>O115/'2024'!O115*100-100</f>
        <v>-100</v>
      </c>
      <c r="R115" s="33">
        <f>P115/'2024'!P115*100-100</f>
        <v>-100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2850644</v>
      </c>
      <c r="H116" s="38">
        <f>G116/'2024'!G116*100-100</f>
        <v>-67.346182285124854</v>
      </c>
      <c r="I116" s="35">
        <f>I115+I104+I93+I82+I71+I60+I49+I38+I27+I16</f>
        <v>2390857</v>
      </c>
      <c r="J116" s="35">
        <f>J115+J104+J93+J82+J71+J60+J49+J38+J27+J16</f>
        <v>459787</v>
      </c>
      <c r="K116" s="38">
        <f>I116/'2024'!I116*100-100</f>
        <v>-67.463524579232342</v>
      </c>
      <c r="L116" s="38">
        <f>J116/'2024'!J116*100-100</f>
        <v>-66.722107263803878</v>
      </c>
      <c r="M116" s="35">
        <f>M115+M104+M93+M82+M71+M60+M49+M38+M27+M16</f>
        <v>8011595</v>
      </c>
      <c r="N116" s="38">
        <f>M116/'2024'!M116*100-100</f>
        <v>-66.764853308485087</v>
      </c>
      <c r="O116" s="35">
        <f>O115+O104+O93+O82+O71+O60+O49+O38+O27+O16</f>
        <v>6904302</v>
      </c>
      <c r="P116" s="35">
        <f>P115+P104+P93+P82+P71+P60+P49+P38+P27+P16</f>
        <v>1107293</v>
      </c>
      <c r="Q116" s="38">
        <f>O116/'2024'!O116*100-100</f>
        <v>-66.625799883533773</v>
      </c>
      <c r="R116" s="38">
        <f>P116/'2024'!P116*100-100</f>
        <v>-67.606417088520203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19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44" customFormat="1" x14ac:dyDescent="0.25">
      <c r="A119" s="87" t="s">
        <v>17</v>
      </c>
      <c r="B119" s="88" t="s">
        <v>18</v>
      </c>
      <c r="C119" s="99" t="str">
        <f>'[1]AÜ ländlic'!C89</f>
        <v>...</v>
      </c>
      <c r="D119" s="99" t="str">
        <f>'[1]AÜ ländlic'!D89</f>
        <v>...</v>
      </c>
      <c r="E119" s="99" t="str">
        <f>'[1]AÜ ländlic'!E89</f>
        <v>...</v>
      </c>
      <c r="F119" s="99" t="str">
        <f>'[1]AÜ ländlic'!F89</f>
        <v>...</v>
      </c>
      <c r="G119" s="99" t="str">
        <f>'[1]AÜ ländlic'!G89</f>
        <v>...</v>
      </c>
      <c r="H119" s="99" t="str">
        <f>'[1]AÜ ländlic'!H89</f>
        <v>...</v>
      </c>
      <c r="I119" s="99" t="str">
        <f>'[1]AÜ ländlic'!I89</f>
        <v>...</v>
      </c>
      <c r="J119" s="99" t="str">
        <f>'[1]AÜ ländlic'!J89</f>
        <v>...</v>
      </c>
      <c r="K119" s="99" t="str">
        <f>'[1]AÜ ländlic'!K89</f>
        <v>...</v>
      </c>
      <c r="L119" s="99" t="str">
        <f>'[1]AÜ ländlic'!L89</f>
        <v>...</v>
      </c>
      <c r="M119" s="99" t="str">
        <f>'[1]AÜ ländlic'!M89</f>
        <v>...</v>
      </c>
      <c r="N119" s="99" t="str">
        <f>'[1]AÜ ländlic'!N89</f>
        <v>...</v>
      </c>
      <c r="O119" s="99" t="str">
        <f>'[1]AÜ ländlic'!O89</f>
        <v>...</v>
      </c>
      <c r="P119" s="99" t="str">
        <f>'[1]AÜ ländlic'!P89</f>
        <v>...</v>
      </c>
      <c r="Q119" s="99" t="str">
        <f>'[1]AÜ ländlic'!Q89</f>
        <v>...</v>
      </c>
      <c r="R119" s="99" t="str">
        <f>'[1]AÜ ländlic'!R89</f>
        <v>...</v>
      </c>
      <c r="S119" s="99" t="str">
        <f>'[1]AÜ ländlic'!S89</f>
        <v>...</v>
      </c>
    </row>
    <row r="120" spans="1:19" s="44" customFormat="1" x14ac:dyDescent="0.25">
      <c r="A120" s="87" t="s">
        <v>19</v>
      </c>
      <c r="B120" s="88" t="s">
        <v>20</v>
      </c>
      <c r="C120" s="99" t="str">
        <f>'[1]AÜ ländlic'!C90</f>
        <v>...</v>
      </c>
      <c r="D120" s="99" t="str">
        <f>'[1]AÜ ländlic'!D90</f>
        <v>...</v>
      </c>
      <c r="E120" s="99" t="str">
        <f>'[1]AÜ ländlic'!E90</f>
        <v>...</v>
      </c>
      <c r="F120" s="99" t="str">
        <f>'[1]AÜ ländlic'!F90</f>
        <v>...</v>
      </c>
      <c r="G120" s="99" t="str">
        <f>'[1]AÜ ländlic'!G90</f>
        <v>...</v>
      </c>
      <c r="H120" s="99" t="str">
        <f>'[1]AÜ ländlic'!H90</f>
        <v>...</v>
      </c>
      <c r="I120" s="99" t="str">
        <f>'[1]AÜ ländlic'!I90</f>
        <v>...</v>
      </c>
      <c r="J120" s="99" t="str">
        <f>'[1]AÜ ländlic'!J90</f>
        <v>...</v>
      </c>
      <c r="K120" s="99" t="str">
        <f>'[1]AÜ ländlic'!K90</f>
        <v>...</v>
      </c>
      <c r="L120" s="99" t="str">
        <f>'[1]AÜ ländlic'!L90</f>
        <v>...</v>
      </c>
      <c r="M120" s="99" t="str">
        <f>'[1]AÜ ländlic'!M90</f>
        <v>...</v>
      </c>
      <c r="N120" s="99" t="str">
        <f>'[1]AÜ ländlic'!N90</f>
        <v>...</v>
      </c>
      <c r="O120" s="99" t="str">
        <f>'[1]AÜ ländlic'!O90</f>
        <v>...</v>
      </c>
      <c r="P120" s="99" t="str">
        <f>'[1]AÜ ländlic'!P90</f>
        <v>...</v>
      </c>
      <c r="Q120" s="99" t="str">
        <f>'[1]AÜ ländlic'!Q90</f>
        <v>...</v>
      </c>
      <c r="R120" s="99" t="str">
        <f>'[1]AÜ ländlic'!R90</f>
        <v>...</v>
      </c>
      <c r="S120" s="99" t="str">
        <f>'[1]AÜ ländlic'!S90</f>
        <v>...</v>
      </c>
    </row>
    <row r="121" spans="1:19" s="44" customFormat="1" x14ac:dyDescent="0.25">
      <c r="A121" s="87" t="s">
        <v>21</v>
      </c>
      <c r="B121" s="88" t="s">
        <v>22</v>
      </c>
      <c r="C121" s="99" t="str">
        <f>'[1]AÜ ländlic'!C91</f>
        <v>...</v>
      </c>
      <c r="D121" s="99" t="str">
        <f>'[1]AÜ ländlic'!D91</f>
        <v>...</v>
      </c>
      <c r="E121" s="99" t="str">
        <f>'[1]AÜ ländlic'!E91</f>
        <v>...</v>
      </c>
      <c r="F121" s="99" t="str">
        <f>'[1]AÜ ländlic'!F91</f>
        <v>...</v>
      </c>
      <c r="G121" s="99" t="str">
        <f>'[1]AÜ ländlic'!G91</f>
        <v>...</v>
      </c>
      <c r="H121" s="99" t="str">
        <f>'[1]AÜ ländlic'!H91</f>
        <v>...</v>
      </c>
      <c r="I121" s="99" t="str">
        <f>'[1]AÜ ländlic'!I91</f>
        <v>...</v>
      </c>
      <c r="J121" s="99" t="str">
        <f>'[1]AÜ ländlic'!J91</f>
        <v>...</v>
      </c>
      <c r="K121" s="99" t="str">
        <f>'[1]AÜ ländlic'!K91</f>
        <v>...</v>
      </c>
      <c r="L121" s="99" t="str">
        <f>'[1]AÜ ländlic'!L91</f>
        <v>...</v>
      </c>
      <c r="M121" s="99" t="str">
        <f>'[1]AÜ ländlic'!M91</f>
        <v>...</v>
      </c>
      <c r="N121" s="99" t="str">
        <f>'[1]AÜ ländlic'!N91</f>
        <v>...</v>
      </c>
      <c r="O121" s="99" t="str">
        <f>'[1]AÜ ländlic'!O91</f>
        <v>...</v>
      </c>
      <c r="P121" s="99" t="str">
        <f>'[1]AÜ ländlic'!P91</f>
        <v>...</v>
      </c>
      <c r="Q121" s="99" t="str">
        <f>'[1]AÜ ländlic'!Q91</f>
        <v>...</v>
      </c>
      <c r="R121" s="99" t="str">
        <f>'[1]AÜ ländlic'!R91</f>
        <v>...</v>
      </c>
      <c r="S121" s="99" t="str">
        <f>'[1]AÜ ländlic'!S91</f>
        <v>...</v>
      </c>
    </row>
    <row r="122" spans="1:19" s="44" customFormat="1" x14ac:dyDescent="0.25">
      <c r="A122" s="87" t="s">
        <v>23</v>
      </c>
      <c r="B122" s="88" t="s">
        <v>24</v>
      </c>
      <c r="C122" s="99" t="str">
        <f>'[1]AÜ ländlic'!C92</f>
        <v>...</v>
      </c>
      <c r="D122" s="99" t="str">
        <f>'[1]AÜ ländlic'!D92</f>
        <v>...</v>
      </c>
      <c r="E122" s="99" t="str">
        <f>'[1]AÜ ländlic'!E92</f>
        <v>...</v>
      </c>
      <c r="F122" s="99" t="str">
        <f>'[1]AÜ ländlic'!F92</f>
        <v>...</v>
      </c>
      <c r="G122" s="99" t="str">
        <f>'[1]AÜ ländlic'!G92</f>
        <v>...</v>
      </c>
      <c r="H122" s="99" t="str">
        <f>'[1]AÜ ländlic'!H92</f>
        <v>...</v>
      </c>
      <c r="I122" s="99" t="str">
        <f>'[1]AÜ ländlic'!I92</f>
        <v>...</v>
      </c>
      <c r="J122" s="99" t="str">
        <f>'[1]AÜ ländlic'!J92</f>
        <v>...</v>
      </c>
      <c r="K122" s="99" t="str">
        <f>'[1]AÜ ländlic'!K92</f>
        <v>...</v>
      </c>
      <c r="L122" s="99" t="str">
        <f>'[1]AÜ ländlic'!L92</f>
        <v>...</v>
      </c>
      <c r="M122" s="99" t="str">
        <f>'[1]AÜ ländlic'!M92</f>
        <v>...</v>
      </c>
      <c r="N122" s="99" t="str">
        <f>'[1]AÜ ländlic'!N92</f>
        <v>...</v>
      </c>
      <c r="O122" s="99" t="str">
        <f>'[1]AÜ ländlic'!O92</f>
        <v>...</v>
      </c>
      <c r="P122" s="99" t="str">
        <f>'[1]AÜ ländlic'!P92</f>
        <v>...</v>
      </c>
      <c r="Q122" s="99" t="str">
        <f>'[1]AÜ ländlic'!Q92</f>
        <v>...</v>
      </c>
      <c r="R122" s="99" t="str">
        <f>'[1]AÜ ländlic'!R92</f>
        <v>...</v>
      </c>
      <c r="S122" s="99" t="str">
        <f>'[1]AÜ ländlic'!S92</f>
        <v>...</v>
      </c>
    </row>
    <row r="123" spans="1:19" s="44" customFormat="1" x14ac:dyDescent="0.25">
      <c r="A123" s="87" t="s">
        <v>25</v>
      </c>
      <c r="B123" s="88" t="s">
        <v>26</v>
      </c>
      <c r="C123" s="99" t="str">
        <f>'[1]AÜ ländlic'!C93</f>
        <v>...</v>
      </c>
      <c r="D123" s="99" t="str">
        <f>'[1]AÜ ländlic'!D93</f>
        <v>...</v>
      </c>
      <c r="E123" s="99" t="str">
        <f>'[1]AÜ ländlic'!E93</f>
        <v>...</v>
      </c>
      <c r="F123" s="99" t="str">
        <f>'[1]AÜ ländlic'!F93</f>
        <v>...</v>
      </c>
      <c r="G123" s="99" t="str">
        <f>'[1]AÜ ländlic'!G93</f>
        <v>...</v>
      </c>
      <c r="H123" s="99" t="str">
        <f>'[1]AÜ ländlic'!H93</f>
        <v>...</v>
      </c>
      <c r="I123" s="99" t="str">
        <f>'[1]AÜ ländlic'!I93</f>
        <v>...</v>
      </c>
      <c r="J123" s="99" t="str">
        <f>'[1]AÜ ländlic'!J93</f>
        <v>...</v>
      </c>
      <c r="K123" s="99" t="str">
        <f>'[1]AÜ ländlic'!K93</f>
        <v>...</v>
      </c>
      <c r="L123" s="99" t="str">
        <f>'[1]AÜ ländlic'!L93</f>
        <v>...</v>
      </c>
      <c r="M123" s="99" t="str">
        <f>'[1]AÜ ländlic'!M93</f>
        <v>...</v>
      </c>
      <c r="N123" s="99" t="str">
        <f>'[1]AÜ ländlic'!N93</f>
        <v>...</v>
      </c>
      <c r="O123" s="99" t="str">
        <f>'[1]AÜ ländlic'!O93</f>
        <v>...</v>
      </c>
      <c r="P123" s="99" t="str">
        <f>'[1]AÜ ländlic'!P93</f>
        <v>...</v>
      </c>
      <c r="Q123" s="99" t="str">
        <f>'[1]AÜ ländlic'!Q93</f>
        <v>...</v>
      </c>
      <c r="R123" s="99" t="str">
        <f>'[1]AÜ ländlic'!R93</f>
        <v>...</v>
      </c>
      <c r="S123" s="99" t="str">
        <f>'[1]AÜ ländlic'!S93</f>
        <v>...</v>
      </c>
    </row>
    <row r="124" spans="1:19" s="44" customFormat="1" x14ac:dyDescent="0.25">
      <c r="A124" s="87" t="s">
        <v>27</v>
      </c>
      <c r="B124" s="88" t="s">
        <v>28</v>
      </c>
      <c r="C124" s="99" t="str">
        <f>'[1]AÜ ländlic'!C94</f>
        <v>...</v>
      </c>
      <c r="D124" s="99" t="str">
        <f>'[1]AÜ ländlic'!D94</f>
        <v>...</v>
      </c>
      <c r="E124" s="99" t="str">
        <f>'[1]AÜ ländlic'!E94</f>
        <v>...</v>
      </c>
      <c r="F124" s="99" t="str">
        <f>'[1]AÜ ländlic'!F94</f>
        <v>...</v>
      </c>
      <c r="G124" s="99" t="str">
        <f>'[1]AÜ ländlic'!G94</f>
        <v>...</v>
      </c>
      <c r="H124" s="99" t="str">
        <f>'[1]AÜ ländlic'!H94</f>
        <v>...</v>
      </c>
      <c r="I124" s="99" t="str">
        <f>'[1]AÜ ländlic'!I94</f>
        <v>...</v>
      </c>
      <c r="J124" s="99" t="str">
        <f>'[1]AÜ ländlic'!J94</f>
        <v>...</v>
      </c>
      <c r="K124" s="99" t="str">
        <f>'[1]AÜ ländlic'!K94</f>
        <v>...</v>
      </c>
      <c r="L124" s="99" t="str">
        <f>'[1]AÜ ländlic'!L94</f>
        <v>...</v>
      </c>
      <c r="M124" s="99" t="str">
        <f>'[1]AÜ ländlic'!M94</f>
        <v>...</v>
      </c>
      <c r="N124" s="99" t="str">
        <f>'[1]AÜ ländlic'!N94</f>
        <v>...</v>
      </c>
      <c r="O124" s="99" t="str">
        <f>'[1]AÜ ländlic'!O94</f>
        <v>...</v>
      </c>
      <c r="P124" s="99" t="str">
        <f>'[1]AÜ ländlic'!P94</f>
        <v>...</v>
      </c>
      <c r="Q124" s="99" t="str">
        <f>'[1]AÜ ländlic'!Q94</f>
        <v>...</v>
      </c>
      <c r="R124" s="99" t="str">
        <f>'[1]AÜ ländlic'!R94</f>
        <v>...</v>
      </c>
      <c r="S124" s="99" t="str">
        <f>'[1]AÜ ländlic'!S94</f>
        <v>...</v>
      </c>
    </row>
    <row r="125" spans="1:19" s="44" customFormat="1" x14ac:dyDescent="0.25">
      <c r="A125" s="87" t="s">
        <v>29</v>
      </c>
      <c r="B125" s="88" t="s">
        <v>30</v>
      </c>
      <c r="C125" s="99" t="str">
        <f>'[1]AÜ ländlic'!C95</f>
        <v>...</v>
      </c>
      <c r="D125" s="99" t="str">
        <f>'[1]AÜ ländlic'!D95</f>
        <v>...</v>
      </c>
      <c r="E125" s="99" t="str">
        <f>'[1]AÜ ländlic'!E95</f>
        <v>...</v>
      </c>
      <c r="F125" s="99" t="str">
        <f>'[1]AÜ ländlic'!F95</f>
        <v>...</v>
      </c>
      <c r="G125" s="99" t="str">
        <f>'[1]AÜ ländlic'!G95</f>
        <v>...</v>
      </c>
      <c r="H125" s="99" t="str">
        <f>'[1]AÜ ländlic'!H95</f>
        <v>...</v>
      </c>
      <c r="I125" s="99" t="str">
        <f>'[1]AÜ ländlic'!I95</f>
        <v>...</v>
      </c>
      <c r="J125" s="99" t="str">
        <f>'[1]AÜ ländlic'!J95</f>
        <v>...</v>
      </c>
      <c r="K125" s="99" t="str">
        <f>'[1]AÜ ländlic'!K95</f>
        <v>...</v>
      </c>
      <c r="L125" s="99" t="str">
        <f>'[1]AÜ ländlic'!L95</f>
        <v>...</v>
      </c>
      <c r="M125" s="99" t="str">
        <f>'[1]AÜ ländlic'!M95</f>
        <v>...</v>
      </c>
      <c r="N125" s="99" t="str">
        <f>'[1]AÜ ländlic'!N95</f>
        <v>...</v>
      </c>
      <c r="O125" s="99" t="str">
        <f>'[1]AÜ ländlic'!O95</f>
        <v>...</v>
      </c>
      <c r="P125" s="99" t="str">
        <f>'[1]AÜ ländlic'!P95</f>
        <v>...</v>
      </c>
      <c r="Q125" s="99" t="str">
        <f>'[1]AÜ ländlic'!Q95</f>
        <v>...</v>
      </c>
      <c r="R125" s="99" t="str">
        <f>'[1]AÜ ländlic'!R95</f>
        <v>...</v>
      </c>
      <c r="S125" s="99" t="str">
        <f>'[1]AÜ ländlic'!S95</f>
        <v>...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0</v>
      </c>
      <c r="H126" s="33">
        <f>G126/'2024'!G126*100-100</f>
        <v>-100</v>
      </c>
      <c r="I126" s="31">
        <f>SUM(I119:I125)</f>
        <v>0</v>
      </c>
      <c r="J126" s="31">
        <f>SUM(J119:J125)</f>
        <v>0</v>
      </c>
      <c r="K126" s="33">
        <f>I126/'2024'!I126*100-100</f>
        <v>-100</v>
      </c>
      <c r="L126" s="33">
        <f>J126/'2024'!J126*100-100</f>
        <v>-100</v>
      </c>
      <c r="M126" s="31">
        <f>SUM(M119:M125)</f>
        <v>0</v>
      </c>
      <c r="N126" s="33">
        <f>M126/'2024'!M126*100-100</f>
        <v>-100</v>
      </c>
      <c r="O126" s="31">
        <f>SUM(O119:O125)</f>
        <v>0</v>
      </c>
      <c r="P126" s="31">
        <f>SUM(P119:P125)</f>
        <v>0</v>
      </c>
      <c r="Q126" s="33">
        <f>O126/'2024'!O126*100-100</f>
        <v>-100</v>
      </c>
      <c r="R126" s="33">
        <f>P126/'2024'!P126*100-100</f>
        <v>-100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2850644</v>
      </c>
      <c r="H127" s="38">
        <f>G127/'2024'!G127*100-100</f>
        <v>-70.168033237651912</v>
      </c>
      <c r="I127" s="35">
        <f>I126+I115+I104+I93+I82+I71+I60+I49+I38+I27+I16</f>
        <v>2390857</v>
      </c>
      <c r="J127" s="35">
        <f>J126+J115+J104+J93+J82+J71+J60+J49+J38+J27+J16</f>
        <v>459787</v>
      </c>
      <c r="K127" s="38">
        <f>I127/'2024'!I127*100-100</f>
        <v>-70.302333126642111</v>
      </c>
      <c r="L127" s="38">
        <f>J127/'2024'!J127*100-100</f>
        <v>-69.449632660980342</v>
      </c>
      <c r="M127" s="35">
        <f>M126+M115+M104+M93+M82+M71+M60+M49+M38+M27+M16</f>
        <v>8011595</v>
      </c>
      <c r="N127" s="38">
        <f>M127/'2024'!M127*100-100</f>
        <v>-69.494359826655852</v>
      </c>
      <c r="O127" s="35">
        <f>O126+O115+O104+O93+O82+O71+O60+O49+O38+O27+O16</f>
        <v>6904302</v>
      </c>
      <c r="P127" s="35">
        <f>P126+P115+P104+P93+P82+P71+P60+P49+P38+P27+P16</f>
        <v>1107293</v>
      </c>
      <c r="Q127" s="38">
        <f>O127/'2024'!O127*100-100</f>
        <v>-69.416937084301821</v>
      </c>
      <c r="R127" s="38">
        <f>P127/'2024'!P127*100-100</f>
        <v>-69.968408725136925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19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44" customFormat="1" x14ac:dyDescent="0.25">
      <c r="A130" s="87" t="s">
        <v>17</v>
      </c>
      <c r="B130" s="88" t="s">
        <v>18</v>
      </c>
      <c r="C130" s="41" t="str">
        <f>'[1]AÜ ländlic'!C97</f>
        <v>...</v>
      </c>
      <c r="D130" s="41" t="str">
        <f>'[1]AÜ ländlic'!D97</f>
        <v>...</v>
      </c>
      <c r="E130" s="41" t="str">
        <f>'[1]AÜ ländlic'!E97</f>
        <v>...</v>
      </c>
      <c r="F130" s="41" t="str">
        <f>'[1]AÜ ländlic'!F97</f>
        <v>...</v>
      </c>
      <c r="G130" s="41" t="str">
        <f>'[1]AÜ ländlic'!G97</f>
        <v>...</v>
      </c>
      <c r="H130" s="41" t="str">
        <f>'[1]AÜ ländlic'!H97</f>
        <v>...</v>
      </c>
      <c r="I130" s="41" t="str">
        <f>'[1]AÜ ländlic'!I97</f>
        <v>...</v>
      </c>
      <c r="J130" s="41" t="str">
        <f>'[1]AÜ ländlic'!J97</f>
        <v>...</v>
      </c>
      <c r="K130" s="41" t="str">
        <f>'[1]AÜ ländlic'!K97</f>
        <v>...</v>
      </c>
      <c r="L130" s="41" t="str">
        <f>'[1]AÜ ländlic'!L97</f>
        <v>...</v>
      </c>
      <c r="M130" s="41" t="str">
        <f>'[1]AÜ ländlic'!M97</f>
        <v>...</v>
      </c>
      <c r="N130" s="41" t="str">
        <f>'[1]AÜ ländlic'!N97</f>
        <v>...</v>
      </c>
      <c r="O130" s="41" t="str">
        <f>'[1]AÜ ländlic'!O97</f>
        <v>...</v>
      </c>
      <c r="P130" s="41" t="str">
        <f>'[1]AÜ ländlic'!P97</f>
        <v>...</v>
      </c>
      <c r="Q130" s="41" t="str">
        <f>'[1]AÜ ländlic'!Q97</f>
        <v>...</v>
      </c>
      <c r="R130" s="41" t="str">
        <f>'[1]AÜ ländlic'!R97</f>
        <v>...</v>
      </c>
      <c r="S130" s="41" t="str">
        <f>'[1]AÜ ländlic'!S97</f>
        <v>...</v>
      </c>
    </row>
    <row r="131" spans="1:19" s="44" customFormat="1" x14ac:dyDescent="0.25">
      <c r="A131" s="87" t="s">
        <v>19</v>
      </c>
      <c r="B131" s="88" t="s">
        <v>20</v>
      </c>
      <c r="C131" s="41" t="str">
        <f>'[1]AÜ ländlic'!C98</f>
        <v>...</v>
      </c>
      <c r="D131" s="41" t="str">
        <f>'[1]AÜ ländlic'!D98</f>
        <v>...</v>
      </c>
      <c r="E131" s="41" t="str">
        <f>'[1]AÜ ländlic'!E98</f>
        <v>...</v>
      </c>
      <c r="F131" s="41" t="str">
        <f>'[1]AÜ ländlic'!F98</f>
        <v>...</v>
      </c>
      <c r="G131" s="41" t="str">
        <f>'[1]AÜ ländlic'!G98</f>
        <v>...</v>
      </c>
      <c r="H131" s="41" t="str">
        <f>'[1]AÜ ländlic'!H98</f>
        <v>...</v>
      </c>
      <c r="I131" s="41" t="str">
        <f>'[1]AÜ ländlic'!I98</f>
        <v>...</v>
      </c>
      <c r="J131" s="41" t="str">
        <f>'[1]AÜ ländlic'!J98</f>
        <v>...</v>
      </c>
      <c r="K131" s="41" t="str">
        <f>'[1]AÜ ländlic'!K98</f>
        <v>...</v>
      </c>
      <c r="L131" s="41" t="str">
        <f>'[1]AÜ ländlic'!L98</f>
        <v>...</v>
      </c>
      <c r="M131" s="41" t="str">
        <f>'[1]AÜ ländlic'!M98</f>
        <v>...</v>
      </c>
      <c r="N131" s="41" t="str">
        <f>'[1]AÜ ländlic'!N98</f>
        <v>...</v>
      </c>
      <c r="O131" s="41" t="str">
        <f>'[1]AÜ ländlic'!O98</f>
        <v>...</v>
      </c>
      <c r="P131" s="41" t="str">
        <f>'[1]AÜ ländlic'!P98</f>
        <v>...</v>
      </c>
      <c r="Q131" s="41" t="str">
        <f>'[1]AÜ ländlic'!Q98</f>
        <v>...</v>
      </c>
      <c r="R131" s="41" t="str">
        <f>'[1]AÜ ländlic'!R98</f>
        <v>...</v>
      </c>
      <c r="S131" s="41" t="str">
        <f>'[1]AÜ ländlic'!S98</f>
        <v>...</v>
      </c>
    </row>
    <row r="132" spans="1:19" s="44" customFormat="1" x14ac:dyDescent="0.25">
      <c r="A132" s="87" t="s">
        <v>21</v>
      </c>
      <c r="B132" s="88" t="s">
        <v>22</v>
      </c>
      <c r="C132" s="41" t="str">
        <f>'[1]AÜ ländlic'!C99</f>
        <v>...</v>
      </c>
      <c r="D132" s="41" t="str">
        <f>'[1]AÜ ländlic'!D99</f>
        <v>...</v>
      </c>
      <c r="E132" s="41" t="str">
        <f>'[1]AÜ ländlic'!E99</f>
        <v>...</v>
      </c>
      <c r="F132" s="41" t="str">
        <f>'[1]AÜ ländlic'!F99</f>
        <v>...</v>
      </c>
      <c r="G132" s="41" t="str">
        <f>'[1]AÜ ländlic'!G99</f>
        <v>...</v>
      </c>
      <c r="H132" s="41" t="str">
        <f>'[1]AÜ ländlic'!H99</f>
        <v>...</v>
      </c>
      <c r="I132" s="41" t="str">
        <f>'[1]AÜ ländlic'!I99</f>
        <v>...</v>
      </c>
      <c r="J132" s="41" t="str">
        <f>'[1]AÜ ländlic'!J99</f>
        <v>...</v>
      </c>
      <c r="K132" s="41" t="str">
        <f>'[1]AÜ ländlic'!K99</f>
        <v>...</v>
      </c>
      <c r="L132" s="41" t="str">
        <f>'[1]AÜ ländlic'!L99</f>
        <v>...</v>
      </c>
      <c r="M132" s="41" t="str">
        <f>'[1]AÜ ländlic'!M99</f>
        <v>...</v>
      </c>
      <c r="N132" s="41" t="str">
        <f>'[1]AÜ ländlic'!N99</f>
        <v>...</v>
      </c>
      <c r="O132" s="41" t="str">
        <f>'[1]AÜ ländlic'!O99</f>
        <v>...</v>
      </c>
      <c r="P132" s="41" t="str">
        <f>'[1]AÜ ländlic'!P99</f>
        <v>...</v>
      </c>
      <c r="Q132" s="41" t="str">
        <f>'[1]AÜ ländlic'!Q99</f>
        <v>...</v>
      </c>
      <c r="R132" s="41" t="str">
        <f>'[1]AÜ ländlic'!R99</f>
        <v>...</v>
      </c>
      <c r="S132" s="41" t="str">
        <f>'[1]AÜ ländlic'!S99</f>
        <v>...</v>
      </c>
    </row>
    <row r="133" spans="1:19" s="44" customFormat="1" x14ac:dyDescent="0.25">
      <c r="A133" s="87" t="s">
        <v>23</v>
      </c>
      <c r="B133" s="88" t="s">
        <v>24</v>
      </c>
      <c r="C133" s="41" t="str">
        <f>'[1]AÜ ländlic'!C100</f>
        <v>...</v>
      </c>
      <c r="D133" s="41" t="str">
        <f>'[1]AÜ ländlic'!D100</f>
        <v>...</v>
      </c>
      <c r="E133" s="41" t="str">
        <f>'[1]AÜ ländlic'!E100</f>
        <v>...</v>
      </c>
      <c r="F133" s="41" t="str">
        <f>'[1]AÜ ländlic'!F100</f>
        <v>...</v>
      </c>
      <c r="G133" s="41" t="str">
        <f>'[1]AÜ ländlic'!G100</f>
        <v>...</v>
      </c>
      <c r="H133" s="41" t="str">
        <f>'[1]AÜ ländlic'!H100</f>
        <v>...</v>
      </c>
      <c r="I133" s="41" t="str">
        <f>'[1]AÜ ländlic'!I100</f>
        <v>...</v>
      </c>
      <c r="J133" s="41" t="str">
        <f>'[1]AÜ ländlic'!J100</f>
        <v>...</v>
      </c>
      <c r="K133" s="41" t="str">
        <f>'[1]AÜ ländlic'!K100</f>
        <v>...</v>
      </c>
      <c r="L133" s="41" t="str">
        <f>'[1]AÜ ländlic'!L100</f>
        <v>...</v>
      </c>
      <c r="M133" s="41" t="str">
        <f>'[1]AÜ ländlic'!M100</f>
        <v>...</v>
      </c>
      <c r="N133" s="41" t="str">
        <f>'[1]AÜ ländlic'!N100</f>
        <v>...</v>
      </c>
      <c r="O133" s="41" t="str">
        <f>'[1]AÜ ländlic'!O100</f>
        <v>...</v>
      </c>
      <c r="P133" s="41" t="str">
        <f>'[1]AÜ ländlic'!P100</f>
        <v>...</v>
      </c>
      <c r="Q133" s="41" t="str">
        <f>'[1]AÜ ländlic'!Q100</f>
        <v>...</v>
      </c>
      <c r="R133" s="41" t="str">
        <f>'[1]AÜ ländlic'!R100</f>
        <v>...</v>
      </c>
      <c r="S133" s="41" t="str">
        <f>'[1]AÜ ländlic'!S100</f>
        <v>...</v>
      </c>
    </row>
    <row r="134" spans="1:19" s="44" customFormat="1" x14ac:dyDescent="0.25">
      <c r="A134" s="87" t="s">
        <v>25</v>
      </c>
      <c r="B134" s="88" t="s">
        <v>26</v>
      </c>
      <c r="C134" s="41" t="str">
        <f>'[1]AÜ ländlic'!C101</f>
        <v>...</v>
      </c>
      <c r="D134" s="41" t="str">
        <f>'[1]AÜ ländlic'!D101</f>
        <v>...</v>
      </c>
      <c r="E134" s="41" t="str">
        <f>'[1]AÜ ländlic'!E101</f>
        <v>...</v>
      </c>
      <c r="F134" s="41" t="str">
        <f>'[1]AÜ ländlic'!F101</f>
        <v>...</v>
      </c>
      <c r="G134" s="41" t="str">
        <f>'[1]AÜ ländlic'!G101</f>
        <v>...</v>
      </c>
      <c r="H134" s="41" t="str">
        <f>'[1]AÜ ländlic'!H101</f>
        <v>...</v>
      </c>
      <c r="I134" s="41" t="str">
        <f>'[1]AÜ ländlic'!I101</f>
        <v>...</v>
      </c>
      <c r="J134" s="41" t="str">
        <f>'[1]AÜ ländlic'!J101</f>
        <v>...</v>
      </c>
      <c r="K134" s="41" t="str">
        <f>'[1]AÜ ländlic'!K101</f>
        <v>...</v>
      </c>
      <c r="L134" s="41" t="str">
        <f>'[1]AÜ ländlic'!L101</f>
        <v>...</v>
      </c>
      <c r="M134" s="41" t="str">
        <f>'[1]AÜ ländlic'!M101</f>
        <v>...</v>
      </c>
      <c r="N134" s="41" t="str">
        <f>'[1]AÜ ländlic'!N101</f>
        <v>...</v>
      </c>
      <c r="O134" s="41" t="str">
        <f>'[1]AÜ ländlic'!O101</f>
        <v>...</v>
      </c>
      <c r="P134" s="41" t="str">
        <f>'[1]AÜ ländlic'!P101</f>
        <v>...</v>
      </c>
      <c r="Q134" s="41" t="str">
        <f>'[1]AÜ ländlic'!Q101</f>
        <v>...</v>
      </c>
      <c r="R134" s="41" t="str">
        <f>'[1]AÜ ländlic'!R101</f>
        <v>...</v>
      </c>
      <c r="S134" s="41" t="str">
        <f>'[1]AÜ ländlic'!S101</f>
        <v>...</v>
      </c>
    </row>
    <row r="135" spans="1:19" s="44" customFormat="1" x14ac:dyDescent="0.25">
      <c r="A135" s="87" t="s">
        <v>27</v>
      </c>
      <c r="B135" s="88" t="s">
        <v>28</v>
      </c>
      <c r="C135" s="41" t="str">
        <f>'[1]AÜ ländlic'!C102</f>
        <v>...</v>
      </c>
      <c r="D135" s="41" t="str">
        <f>'[1]AÜ ländlic'!D102</f>
        <v>...</v>
      </c>
      <c r="E135" s="41" t="str">
        <f>'[1]AÜ ländlic'!E102</f>
        <v>...</v>
      </c>
      <c r="F135" s="41" t="str">
        <f>'[1]AÜ ländlic'!F102</f>
        <v>...</v>
      </c>
      <c r="G135" s="41" t="str">
        <f>'[1]AÜ ländlic'!G102</f>
        <v>...</v>
      </c>
      <c r="H135" s="41" t="str">
        <f>'[1]AÜ ländlic'!H102</f>
        <v>...</v>
      </c>
      <c r="I135" s="41" t="str">
        <f>'[1]AÜ ländlic'!I102</f>
        <v>...</v>
      </c>
      <c r="J135" s="41" t="str">
        <f>'[1]AÜ ländlic'!J102</f>
        <v>...</v>
      </c>
      <c r="K135" s="41" t="str">
        <f>'[1]AÜ ländlic'!K102</f>
        <v>...</v>
      </c>
      <c r="L135" s="41" t="str">
        <f>'[1]AÜ ländlic'!L102</f>
        <v>...</v>
      </c>
      <c r="M135" s="41" t="str">
        <f>'[1]AÜ ländlic'!M102</f>
        <v>...</v>
      </c>
      <c r="N135" s="41" t="str">
        <f>'[1]AÜ ländlic'!N102</f>
        <v>...</v>
      </c>
      <c r="O135" s="41" t="str">
        <f>'[1]AÜ ländlic'!O102</f>
        <v>...</v>
      </c>
      <c r="P135" s="41" t="str">
        <f>'[1]AÜ ländlic'!P102</f>
        <v>...</v>
      </c>
      <c r="Q135" s="41" t="str">
        <f>'[1]AÜ ländlic'!Q102</f>
        <v>...</v>
      </c>
      <c r="R135" s="41" t="str">
        <f>'[1]AÜ ländlic'!R102</f>
        <v>...</v>
      </c>
      <c r="S135" s="41" t="str">
        <f>'[1]AÜ ländlic'!S102</f>
        <v>...</v>
      </c>
    </row>
    <row r="136" spans="1:19" s="44" customFormat="1" x14ac:dyDescent="0.25">
      <c r="A136" s="87" t="s">
        <v>29</v>
      </c>
      <c r="B136" s="88" t="s">
        <v>30</v>
      </c>
      <c r="C136" s="41" t="str">
        <f>'[1]AÜ ländlic'!C103</f>
        <v>...</v>
      </c>
      <c r="D136" s="41" t="str">
        <f>'[1]AÜ ländlic'!D103</f>
        <v>...</v>
      </c>
      <c r="E136" s="41" t="str">
        <f>'[1]AÜ ländlic'!E103</f>
        <v>...</v>
      </c>
      <c r="F136" s="41" t="str">
        <f>'[1]AÜ ländlic'!F103</f>
        <v>...</v>
      </c>
      <c r="G136" s="41" t="str">
        <f>'[1]AÜ ländlic'!G103</f>
        <v>...</v>
      </c>
      <c r="H136" s="41" t="str">
        <f>'[1]AÜ ländlic'!H103</f>
        <v>...</v>
      </c>
      <c r="I136" s="41" t="str">
        <f>'[1]AÜ ländlic'!I103</f>
        <v>...</v>
      </c>
      <c r="J136" s="41" t="str">
        <f>'[1]AÜ ländlic'!J103</f>
        <v>...</v>
      </c>
      <c r="K136" s="41" t="str">
        <f>'[1]AÜ ländlic'!K103</f>
        <v>...</v>
      </c>
      <c r="L136" s="41" t="str">
        <f>'[1]AÜ ländlic'!L103</f>
        <v>...</v>
      </c>
      <c r="M136" s="41" t="str">
        <f>'[1]AÜ ländlic'!M103</f>
        <v>...</v>
      </c>
      <c r="N136" s="41" t="str">
        <f>'[1]AÜ ländlic'!N103</f>
        <v>...</v>
      </c>
      <c r="O136" s="41" t="str">
        <f>'[1]AÜ ländlic'!O103</f>
        <v>...</v>
      </c>
      <c r="P136" s="41" t="str">
        <f>'[1]AÜ ländlic'!P103</f>
        <v>...</v>
      </c>
      <c r="Q136" s="41" t="str">
        <f>'[1]AÜ ländlic'!Q103</f>
        <v>...</v>
      </c>
      <c r="R136" s="41" t="str">
        <f>'[1]AÜ ländlic'!R103</f>
        <v>...</v>
      </c>
      <c r="S136" s="41" t="str">
        <f>'[1]AÜ ländlic'!S103</f>
        <v>...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0</v>
      </c>
      <c r="H137" s="33">
        <f>G137/'2024'!G137*100-100</f>
        <v>-100</v>
      </c>
      <c r="I137" s="31">
        <f>SUM(I130:I136)</f>
        <v>0</v>
      </c>
      <c r="J137" s="31">
        <f>SUM(J130:J136)</f>
        <v>0</v>
      </c>
      <c r="K137" s="33">
        <f>I137/'2024'!I137*100-100</f>
        <v>-100</v>
      </c>
      <c r="L137" s="33">
        <f>J137/'2024'!J137*100-100</f>
        <v>-100</v>
      </c>
      <c r="M137" s="31">
        <f>SUM(M130:M136)</f>
        <v>0</v>
      </c>
      <c r="N137" s="33">
        <f>M137/'2024'!M137*100-100</f>
        <v>-100</v>
      </c>
      <c r="O137" s="31">
        <f>SUM(O130:O136)</f>
        <v>0</v>
      </c>
      <c r="P137" s="31">
        <f>SUM(P130:P136)</f>
        <v>0</v>
      </c>
      <c r="Q137" s="33">
        <f>O137/'2024'!O137*100-100</f>
        <v>-100</v>
      </c>
      <c r="R137" s="33">
        <f>P137/'2024'!P137*100-100</f>
        <v>-100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2850644</v>
      </c>
      <c r="H138" s="38">
        <f>G138/'2024'!G138*100-100</f>
        <v>-72.171033916138725</v>
      </c>
      <c r="I138" s="35">
        <f>I137+I126+I115+I104+I93+I82+I71+I60+I49+I38+I27+I16</f>
        <v>2390857</v>
      </c>
      <c r="J138" s="35">
        <f>J137+J126+J115+J104+J93+J82+J71+J60+J49+J38+J27+J16</f>
        <v>459787</v>
      </c>
      <c r="K138" s="38">
        <f>I138/'2024'!I138*100-100</f>
        <v>-72.200853232538833</v>
      </c>
      <c r="L138" s="38">
        <f>J138/'2024'!J138*100-100</f>
        <v>-72.014938772578731</v>
      </c>
      <c r="M138" s="35">
        <f>M137+M126+M115+M104+M93+M82+M71+M60+M49+M38+M27+M16</f>
        <v>8011595</v>
      </c>
      <c r="N138" s="38">
        <f>M138/'2024'!M138*100-100</f>
        <v>-71.542237227121831</v>
      </c>
      <c r="O138" s="35">
        <f>O137+O126+O115+O104+O93+O82+O71+O60+O49+O38+O27+O16</f>
        <v>6904302</v>
      </c>
      <c r="P138" s="35">
        <f>P137+P126+P115+P104+P93+P82+P71+P60+P49+P38+P27+P16</f>
        <v>1107293</v>
      </c>
      <c r="Q138" s="38">
        <f>O138/'2024'!O138*100-100</f>
        <v>-71.414395178617639</v>
      </c>
      <c r="R138" s="38">
        <f>P138/'2024'!P138*100-100</f>
        <v>-72.314276577449874</v>
      </c>
      <c r="S138" s="35"/>
    </row>
    <row r="139" spans="1:19" x14ac:dyDescent="0.25">
      <c r="A139" s="3" t="s">
        <v>42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85:S85"/>
    <mergeCell ref="A96:S96"/>
    <mergeCell ref="A107:S107"/>
    <mergeCell ref="A118:S118"/>
    <mergeCell ref="A129:S129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105D1-822C-4BC1-92E4-196FF1942B86}">
  <dimension ref="A1:Z170"/>
  <sheetViews>
    <sheetView zoomScale="85" zoomScaleNormal="85" workbookViewId="0">
      <selection activeCell="A8" sqref="A8:S8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ht="13.8" thickBot="1" x14ac:dyDescent="0.3">
      <c r="A2" s="102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03" t="s">
        <v>2</v>
      </c>
      <c r="B3" s="104"/>
      <c r="C3" s="109" t="s">
        <v>3</v>
      </c>
      <c r="D3" s="109" t="s">
        <v>4</v>
      </c>
      <c r="E3" s="109" t="s">
        <v>5</v>
      </c>
      <c r="F3" s="109" t="s">
        <v>6</v>
      </c>
      <c r="G3" s="112" t="s">
        <v>7</v>
      </c>
      <c r="H3" s="113"/>
      <c r="I3" s="118" t="s">
        <v>7</v>
      </c>
      <c r="J3" s="104"/>
      <c r="K3" s="104"/>
      <c r="L3" s="104"/>
      <c r="M3" s="112" t="s">
        <v>8</v>
      </c>
      <c r="N3" s="113"/>
      <c r="O3" s="118" t="s">
        <v>8</v>
      </c>
      <c r="P3" s="104"/>
      <c r="Q3" s="104"/>
      <c r="R3" s="104"/>
      <c r="S3" s="120" t="s">
        <v>9</v>
      </c>
    </row>
    <row r="4" spans="1:19" x14ac:dyDescent="0.25">
      <c r="A4" s="105"/>
      <c r="B4" s="106"/>
      <c r="C4" s="110"/>
      <c r="D4" s="110"/>
      <c r="E4" s="110"/>
      <c r="F4" s="110"/>
      <c r="G4" s="114"/>
      <c r="H4" s="115"/>
      <c r="I4" s="122" t="s">
        <v>10</v>
      </c>
      <c r="J4" s="106"/>
      <c r="K4" s="106"/>
      <c r="L4" s="106"/>
      <c r="M4" s="114"/>
      <c r="N4" s="115"/>
      <c r="O4" s="122" t="s">
        <v>10</v>
      </c>
      <c r="P4" s="106"/>
      <c r="Q4" s="106"/>
      <c r="R4" s="106"/>
      <c r="S4" s="121"/>
    </row>
    <row r="5" spans="1:19" ht="25.5" customHeight="1" x14ac:dyDescent="0.25">
      <c r="A5" s="105"/>
      <c r="B5" s="106"/>
      <c r="C5" s="111"/>
      <c r="D5" s="111"/>
      <c r="E5" s="111"/>
      <c r="F5" s="111"/>
      <c r="G5" s="116"/>
      <c r="H5" s="117"/>
      <c r="I5" s="6" t="s">
        <v>11</v>
      </c>
      <c r="J5" s="6" t="s">
        <v>12</v>
      </c>
      <c r="K5" s="40" t="s">
        <v>11</v>
      </c>
      <c r="L5" s="40" t="s">
        <v>12</v>
      </c>
      <c r="M5" s="116"/>
      <c r="N5" s="117"/>
      <c r="O5" s="6" t="s">
        <v>11</v>
      </c>
      <c r="P5" s="6" t="s">
        <v>12</v>
      </c>
      <c r="Q5" s="40" t="s">
        <v>11</v>
      </c>
      <c r="R5" s="40" t="s">
        <v>12</v>
      </c>
      <c r="S5" s="121"/>
    </row>
    <row r="6" spans="1:19" ht="38.25" customHeight="1" thickBot="1" x14ac:dyDescent="0.3">
      <c r="A6" s="107"/>
      <c r="B6" s="108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s="44" customFormat="1" ht="33.75" customHeight="1" x14ac:dyDescent="0.25">
      <c r="A7" s="123" t="s">
        <v>91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/>
    </row>
    <row r="8" spans="1:19" s="44" customFormat="1" ht="33.75" customHeight="1" x14ac:dyDescent="0.25">
      <c r="A8" s="123" t="s">
        <v>16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</row>
    <row r="9" spans="1:19" s="44" customFormat="1" x14ac:dyDescent="0.25">
      <c r="A9" s="42" t="s">
        <v>17</v>
      </c>
      <c r="B9" s="43" t="s">
        <v>18</v>
      </c>
      <c r="C9" s="89">
        <v>412</v>
      </c>
      <c r="D9" s="89">
        <v>362</v>
      </c>
      <c r="E9" s="89">
        <v>21132</v>
      </c>
      <c r="F9" s="89">
        <v>19587</v>
      </c>
      <c r="G9" s="89">
        <v>66566</v>
      </c>
      <c r="H9" s="89">
        <v>6.5</v>
      </c>
      <c r="I9" s="89">
        <v>49759</v>
      </c>
      <c r="J9" s="89">
        <v>16807</v>
      </c>
      <c r="K9" s="89">
        <v>4.5</v>
      </c>
      <c r="L9" s="89">
        <v>13.1</v>
      </c>
      <c r="M9" s="89">
        <v>164327</v>
      </c>
      <c r="N9" s="89">
        <v>2.2000000000000002</v>
      </c>
      <c r="O9" s="89">
        <v>130688</v>
      </c>
      <c r="P9" s="89">
        <v>33639</v>
      </c>
      <c r="Q9" s="89">
        <v>0.6</v>
      </c>
      <c r="R9" s="89">
        <v>9</v>
      </c>
      <c r="S9" s="89">
        <v>2.5</v>
      </c>
    </row>
    <row r="10" spans="1:19" s="44" customFormat="1" x14ac:dyDescent="0.25">
      <c r="A10" s="42" t="s">
        <v>19</v>
      </c>
      <c r="B10" s="43" t="s">
        <v>20</v>
      </c>
      <c r="C10" s="89">
        <v>519</v>
      </c>
      <c r="D10" s="89">
        <v>481</v>
      </c>
      <c r="E10" s="89">
        <v>30285</v>
      </c>
      <c r="F10" s="89">
        <v>28406</v>
      </c>
      <c r="G10" s="89">
        <v>120611</v>
      </c>
      <c r="H10" s="89">
        <v>-3.2</v>
      </c>
      <c r="I10" s="89">
        <v>100636</v>
      </c>
      <c r="J10" s="89">
        <v>19975</v>
      </c>
      <c r="K10" s="89">
        <v>-4.5</v>
      </c>
      <c r="L10" s="89">
        <v>3.9</v>
      </c>
      <c r="M10" s="89">
        <v>280765</v>
      </c>
      <c r="N10" s="89">
        <v>-3</v>
      </c>
      <c r="O10" s="89">
        <v>239715</v>
      </c>
      <c r="P10" s="89">
        <v>41050</v>
      </c>
      <c r="Q10" s="89">
        <v>-3.3</v>
      </c>
      <c r="R10" s="89">
        <v>-1.6</v>
      </c>
      <c r="S10" s="89">
        <v>2.2999999999999998</v>
      </c>
    </row>
    <row r="11" spans="1:19" s="44" customFormat="1" x14ac:dyDescent="0.25">
      <c r="A11" s="42" t="s">
        <v>21</v>
      </c>
      <c r="B11" s="43" t="s">
        <v>22</v>
      </c>
      <c r="C11" s="89">
        <v>554</v>
      </c>
      <c r="D11" s="89">
        <v>528</v>
      </c>
      <c r="E11" s="89">
        <v>28420</v>
      </c>
      <c r="F11" s="89">
        <v>26858</v>
      </c>
      <c r="G11" s="89">
        <v>99143</v>
      </c>
      <c r="H11" s="89">
        <v>6.9</v>
      </c>
      <c r="I11" s="89">
        <v>89492</v>
      </c>
      <c r="J11" s="89">
        <v>9651</v>
      </c>
      <c r="K11" s="89">
        <v>10</v>
      </c>
      <c r="L11" s="89">
        <v>-15.4</v>
      </c>
      <c r="M11" s="89">
        <v>270680</v>
      </c>
      <c r="N11" s="89">
        <v>7.7</v>
      </c>
      <c r="O11" s="89">
        <v>245618</v>
      </c>
      <c r="P11" s="89">
        <v>25062</v>
      </c>
      <c r="Q11" s="89">
        <v>8.3000000000000007</v>
      </c>
      <c r="R11" s="89">
        <v>2.4</v>
      </c>
      <c r="S11" s="89">
        <v>2.7</v>
      </c>
    </row>
    <row r="12" spans="1:19" s="44" customFormat="1" x14ac:dyDescent="0.25">
      <c r="A12" s="42" t="s">
        <v>23</v>
      </c>
      <c r="B12" s="43" t="s">
        <v>24</v>
      </c>
      <c r="C12" s="89">
        <v>678</v>
      </c>
      <c r="D12" s="89">
        <v>614</v>
      </c>
      <c r="E12" s="89">
        <v>39133</v>
      </c>
      <c r="F12" s="89">
        <v>36410</v>
      </c>
      <c r="G12" s="89">
        <v>109770</v>
      </c>
      <c r="H12" s="89">
        <v>-0.1</v>
      </c>
      <c r="I12" s="89">
        <v>100172</v>
      </c>
      <c r="J12" s="89">
        <v>9598</v>
      </c>
      <c r="K12" s="89">
        <v>-0.2</v>
      </c>
      <c r="L12" s="89">
        <v>1.9</v>
      </c>
      <c r="M12" s="89">
        <v>417202</v>
      </c>
      <c r="N12" s="89">
        <v>1</v>
      </c>
      <c r="O12" s="89">
        <v>392723</v>
      </c>
      <c r="P12" s="89">
        <v>24479</v>
      </c>
      <c r="Q12" s="89">
        <v>1.4</v>
      </c>
      <c r="R12" s="89">
        <v>-4.7</v>
      </c>
      <c r="S12" s="89">
        <v>3.8</v>
      </c>
    </row>
    <row r="13" spans="1:19" s="44" customFormat="1" x14ac:dyDescent="0.25">
      <c r="A13" s="42" t="s">
        <v>25</v>
      </c>
      <c r="B13" s="43" t="s">
        <v>26</v>
      </c>
      <c r="C13" s="89">
        <v>773</v>
      </c>
      <c r="D13" s="89">
        <v>735</v>
      </c>
      <c r="E13" s="89">
        <v>42131</v>
      </c>
      <c r="F13" s="89">
        <v>39924</v>
      </c>
      <c r="G13" s="89">
        <v>148578</v>
      </c>
      <c r="H13" s="89">
        <v>4.7</v>
      </c>
      <c r="I13" s="89">
        <v>113317</v>
      </c>
      <c r="J13" s="89">
        <v>35261</v>
      </c>
      <c r="K13" s="89">
        <v>4.9000000000000004</v>
      </c>
      <c r="L13" s="89">
        <v>4.2</v>
      </c>
      <c r="M13" s="89">
        <v>455391</v>
      </c>
      <c r="N13" s="89">
        <v>-0.8</v>
      </c>
      <c r="O13" s="89">
        <v>348896</v>
      </c>
      <c r="P13" s="89">
        <v>106495</v>
      </c>
      <c r="Q13" s="89">
        <v>-0.5</v>
      </c>
      <c r="R13" s="89">
        <v>-1.9</v>
      </c>
      <c r="S13" s="89">
        <v>3.1</v>
      </c>
    </row>
    <row r="14" spans="1:19" s="44" customFormat="1" x14ac:dyDescent="0.25">
      <c r="A14" s="42" t="s">
        <v>27</v>
      </c>
      <c r="B14" s="43" t="s">
        <v>28</v>
      </c>
      <c r="C14" s="89">
        <v>96</v>
      </c>
      <c r="D14" s="89">
        <v>91</v>
      </c>
      <c r="E14" s="89">
        <v>5022</v>
      </c>
      <c r="F14" s="89">
        <v>4901</v>
      </c>
      <c r="G14" s="89">
        <v>13658</v>
      </c>
      <c r="H14" s="89">
        <v>-2.5</v>
      </c>
      <c r="I14" s="89">
        <v>11712</v>
      </c>
      <c r="J14" s="89">
        <v>1946</v>
      </c>
      <c r="K14" s="89">
        <v>-1.6</v>
      </c>
      <c r="L14" s="89">
        <v>-7.5</v>
      </c>
      <c r="M14" s="89">
        <v>40716</v>
      </c>
      <c r="N14" s="89">
        <v>-18.100000000000001</v>
      </c>
      <c r="O14" s="89">
        <v>36669</v>
      </c>
      <c r="P14" s="89">
        <v>4047</v>
      </c>
      <c r="Q14" s="89">
        <v>-18.7</v>
      </c>
      <c r="R14" s="89">
        <v>-11.8</v>
      </c>
      <c r="S14" s="89">
        <v>3</v>
      </c>
    </row>
    <row r="15" spans="1:19" s="44" customFormat="1" x14ac:dyDescent="0.25">
      <c r="A15" s="42" t="s">
        <v>29</v>
      </c>
      <c r="B15" s="43" t="s">
        <v>30</v>
      </c>
      <c r="C15" s="89">
        <v>171</v>
      </c>
      <c r="D15" s="89">
        <v>158</v>
      </c>
      <c r="E15" s="89">
        <v>10428</v>
      </c>
      <c r="F15" s="89">
        <v>9646</v>
      </c>
      <c r="G15" s="89">
        <v>32648</v>
      </c>
      <c r="H15" s="89">
        <v>8.3000000000000007</v>
      </c>
      <c r="I15" s="89">
        <v>28863</v>
      </c>
      <c r="J15" s="89">
        <v>3785</v>
      </c>
      <c r="K15" s="89">
        <v>6.1</v>
      </c>
      <c r="L15" s="89">
        <v>28.8</v>
      </c>
      <c r="M15" s="89">
        <v>93966</v>
      </c>
      <c r="N15" s="89">
        <v>6.4</v>
      </c>
      <c r="O15" s="89">
        <v>84296</v>
      </c>
      <c r="P15" s="89">
        <v>9670</v>
      </c>
      <c r="Q15" s="89">
        <v>2.8</v>
      </c>
      <c r="R15" s="89">
        <v>53.1</v>
      </c>
      <c r="S15" s="89">
        <v>2.9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v>590974</v>
      </c>
      <c r="H16" s="33">
        <v>2.6602508425112035</v>
      </c>
      <c r="I16" s="31">
        <v>493951</v>
      </c>
      <c r="J16" s="31">
        <v>97023</v>
      </c>
      <c r="K16" s="33">
        <v>2.5094477845178744</v>
      </c>
      <c r="L16" s="33">
        <v>3.4349313973198576</v>
      </c>
      <c r="M16" s="31">
        <v>1723047</v>
      </c>
      <c r="N16" s="33">
        <v>0.65008954868166313</v>
      </c>
      <c r="O16" s="31">
        <v>1478605</v>
      </c>
      <c r="P16" s="31">
        <v>244442</v>
      </c>
      <c r="Q16" s="33">
        <v>0.60166203779931493</v>
      </c>
      <c r="R16" s="33">
        <v>0.94401955764051593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s="44" customFormat="1" ht="33.75" customHeight="1" x14ac:dyDescent="0.25">
      <c r="A19" s="123" t="s">
        <v>31</v>
      </c>
      <c r="B19" s="124"/>
      <c r="C19" s="124"/>
      <c r="D19" s="124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24"/>
      <c r="Q19" s="124"/>
      <c r="R19" s="124"/>
      <c r="S19" s="124"/>
    </row>
    <row r="20" spans="1:19" s="44" customFormat="1" x14ac:dyDescent="0.25">
      <c r="A20" s="42" t="s">
        <v>17</v>
      </c>
      <c r="B20" s="43" t="s">
        <v>18</v>
      </c>
      <c r="C20" s="90">
        <v>413</v>
      </c>
      <c r="D20" s="90">
        <v>362</v>
      </c>
      <c r="E20" s="90">
        <v>20994</v>
      </c>
      <c r="F20" s="90">
        <v>19487</v>
      </c>
      <c r="G20" s="90">
        <v>72158</v>
      </c>
      <c r="H20" s="90">
        <v>12.3</v>
      </c>
      <c r="I20" s="90">
        <v>53172</v>
      </c>
      <c r="J20" s="90">
        <v>18986</v>
      </c>
      <c r="K20" s="90">
        <v>13.1</v>
      </c>
      <c r="L20" s="90">
        <v>10</v>
      </c>
      <c r="M20" s="90">
        <v>170111</v>
      </c>
      <c r="N20" s="90">
        <v>10.3</v>
      </c>
      <c r="O20" s="90">
        <v>130955</v>
      </c>
      <c r="P20" s="90">
        <v>39156</v>
      </c>
      <c r="Q20" s="90">
        <v>10.8</v>
      </c>
      <c r="R20" s="90">
        <v>8.9</v>
      </c>
      <c r="S20" s="90">
        <v>2.4</v>
      </c>
    </row>
    <row r="21" spans="1:19" s="44" customFormat="1" x14ac:dyDescent="0.25">
      <c r="A21" s="42" t="s">
        <v>19</v>
      </c>
      <c r="B21" s="43" t="s">
        <v>20</v>
      </c>
      <c r="C21" s="90">
        <v>518</v>
      </c>
      <c r="D21" s="90">
        <v>478</v>
      </c>
      <c r="E21" s="90">
        <v>30272</v>
      </c>
      <c r="F21" s="90">
        <v>28371</v>
      </c>
      <c r="G21" s="90">
        <v>119729</v>
      </c>
      <c r="H21" s="90">
        <v>-3.3</v>
      </c>
      <c r="I21" s="90">
        <v>100390</v>
      </c>
      <c r="J21" s="90">
        <v>19339</v>
      </c>
      <c r="K21" s="90">
        <v>-2.9</v>
      </c>
      <c r="L21" s="90">
        <v>-5.5</v>
      </c>
      <c r="M21" s="90">
        <v>270452</v>
      </c>
      <c r="N21" s="90">
        <v>-4.9000000000000004</v>
      </c>
      <c r="O21" s="90">
        <v>230793</v>
      </c>
      <c r="P21" s="90">
        <v>39659</v>
      </c>
      <c r="Q21" s="90">
        <v>-3.3</v>
      </c>
      <c r="R21" s="90">
        <v>-13.1</v>
      </c>
      <c r="S21" s="90">
        <v>2.2999999999999998</v>
      </c>
    </row>
    <row r="22" spans="1:19" s="44" customFormat="1" x14ac:dyDescent="0.25">
      <c r="A22" s="42" t="s">
        <v>21</v>
      </c>
      <c r="B22" s="43" t="s">
        <v>22</v>
      </c>
      <c r="C22" s="90">
        <v>552</v>
      </c>
      <c r="D22" s="90">
        <v>527</v>
      </c>
      <c r="E22" s="90">
        <v>28350</v>
      </c>
      <c r="F22" s="90">
        <v>27044</v>
      </c>
      <c r="G22" s="90">
        <v>110143</v>
      </c>
      <c r="H22" s="90">
        <v>8.1999999999999993</v>
      </c>
      <c r="I22" s="90">
        <v>97910</v>
      </c>
      <c r="J22" s="90">
        <v>12233</v>
      </c>
      <c r="K22" s="90">
        <v>8.3000000000000007</v>
      </c>
      <c r="L22" s="90">
        <v>7.4</v>
      </c>
      <c r="M22" s="90">
        <v>273085</v>
      </c>
      <c r="N22" s="90">
        <v>0.4</v>
      </c>
      <c r="O22" s="90">
        <v>243982</v>
      </c>
      <c r="P22" s="90">
        <v>29103</v>
      </c>
      <c r="Q22" s="90">
        <v>0.1</v>
      </c>
      <c r="R22" s="90">
        <v>3.5</v>
      </c>
      <c r="S22" s="90">
        <v>2.5</v>
      </c>
    </row>
    <row r="23" spans="1:19" s="44" customFormat="1" x14ac:dyDescent="0.25">
      <c r="A23" s="42" t="s">
        <v>23</v>
      </c>
      <c r="B23" s="43" t="s">
        <v>24</v>
      </c>
      <c r="C23" s="90">
        <v>677</v>
      </c>
      <c r="D23" s="90">
        <v>612</v>
      </c>
      <c r="E23" s="90">
        <v>39657</v>
      </c>
      <c r="F23" s="90">
        <v>36750</v>
      </c>
      <c r="G23" s="90">
        <v>124565</v>
      </c>
      <c r="H23" s="90">
        <v>5.3</v>
      </c>
      <c r="I23" s="90">
        <v>114688</v>
      </c>
      <c r="J23" s="90">
        <v>9877</v>
      </c>
      <c r="K23" s="90">
        <v>5.8</v>
      </c>
      <c r="L23" s="90">
        <v>-0.9</v>
      </c>
      <c r="M23" s="90">
        <v>450571</v>
      </c>
      <c r="N23" s="90">
        <v>4.4000000000000004</v>
      </c>
      <c r="O23" s="90">
        <v>423658</v>
      </c>
      <c r="P23" s="90">
        <v>26913</v>
      </c>
      <c r="Q23" s="90">
        <v>4.7</v>
      </c>
      <c r="R23" s="90">
        <v>-1.2</v>
      </c>
      <c r="S23" s="90">
        <v>3.6</v>
      </c>
    </row>
    <row r="24" spans="1:19" s="44" customFormat="1" x14ac:dyDescent="0.25">
      <c r="A24" s="42" t="s">
        <v>25</v>
      </c>
      <c r="B24" s="43" t="s">
        <v>26</v>
      </c>
      <c r="C24" s="90">
        <v>771</v>
      </c>
      <c r="D24" s="90">
        <v>737</v>
      </c>
      <c r="E24" s="90">
        <v>41920</v>
      </c>
      <c r="F24" s="90">
        <v>39931</v>
      </c>
      <c r="G24" s="90">
        <v>156608</v>
      </c>
      <c r="H24" s="90">
        <v>-0.2</v>
      </c>
      <c r="I24" s="90">
        <v>113748</v>
      </c>
      <c r="J24" s="90">
        <v>42860</v>
      </c>
      <c r="K24" s="90">
        <v>3.8</v>
      </c>
      <c r="L24" s="90">
        <v>-9.4</v>
      </c>
      <c r="M24" s="90">
        <v>498034</v>
      </c>
      <c r="N24" s="90">
        <v>0.3</v>
      </c>
      <c r="O24" s="90">
        <v>346264</v>
      </c>
      <c r="P24" s="90">
        <v>151770</v>
      </c>
      <c r="Q24" s="90">
        <v>3.1</v>
      </c>
      <c r="R24" s="90">
        <v>-5.7</v>
      </c>
      <c r="S24" s="90">
        <v>3.2</v>
      </c>
    </row>
    <row r="25" spans="1:19" s="44" customFormat="1" x14ac:dyDescent="0.25">
      <c r="A25" s="42" t="s">
        <v>27</v>
      </c>
      <c r="B25" s="43" t="s">
        <v>28</v>
      </c>
      <c r="C25" s="90">
        <v>95</v>
      </c>
      <c r="D25" s="90">
        <v>90</v>
      </c>
      <c r="E25" s="90">
        <v>5002</v>
      </c>
      <c r="F25" s="90">
        <v>4811</v>
      </c>
      <c r="G25" s="90">
        <v>15509</v>
      </c>
      <c r="H25" s="90">
        <v>1.8</v>
      </c>
      <c r="I25" s="90">
        <v>12700</v>
      </c>
      <c r="J25" s="90">
        <v>2809</v>
      </c>
      <c r="K25" s="90">
        <v>0.8</v>
      </c>
      <c r="L25" s="90">
        <v>6.4</v>
      </c>
      <c r="M25" s="90">
        <v>54872</v>
      </c>
      <c r="N25" s="90">
        <v>4.5999999999999996</v>
      </c>
      <c r="O25" s="90">
        <v>48560</v>
      </c>
      <c r="P25" s="90">
        <v>6312</v>
      </c>
      <c r="Q25" s="90">
        <v>4.0999999999999996</v>
      </c>
      <c r="R25" s="90">
        <v>8.9</v>
      </c>
      <c r="S25" s="90">
        <v>3.5</v>
      </c>
    </row>
    <row r="26" spans="1:19" s="44" customFormat="1" x14ac:dyDescent="0.25">
      <c r="A26" s="42" t="s">
        <v>29</v>
      </c>
      <c r="B26" s="43" t="s">
        <v>30</v>
      </c>
      <c r="C26" s="90">
        <v>170</v>
      </c>
      <c r="D26" s="90">
        <v>157</v>
      </c>
      <c r="E26" s="90">
        <v>10404</v>
      </c>
      <c r="F26" s="90">
        <v>9610</v>
      </c>
      <c r="G26" s="90">
        <v>35700</v>
      </c>
      <c r="H26" s="90">
        <v>5.7</v>
      </c>
      <c r="I26" s="90">
        <v>31784</v>
      </c>
      <c r="J26" s="90">
        <v>3916</v>
      </c>
      <c r="K26" s="90">
        <v>6.1</v>
      </c>
      <c r="L26" s="90">
        <v>1.9</v>
      </c>
      <c r="M26" s="90">
        <v>99265</v>
      </c>
      <c r="N26" s="90">
        <v>6.1</v>
      </c>
      <c r="O26" s="90">
        <v>90350</v>
      </c>
      <c r="P26" s="90">
        <v>8915</v>
      </c>
      <c r="Q26" s="90">
        <v>6.5</v>
      </c>
      <c r="R26" s="90">
        <v>2.2999999999999998</v>
      </c>
      <c r="S26" s="90">
        <v>2.8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v>634412</v>
      </c>
      <c r="H27" s="33">
        <v>3.2931392118999696</v>
      </c>
      <c r="I27" s="31">
        <v>524392</v>
      </c>
      <c r="J27" s="31">
        <v>110020</v>
      </c>
      <c r="K27" s="33">
        <v>4.6051712925837762</v>
      </c>
      <c r="L27" s="33">
        <v>-2.5336640680368561</v>
      </c>
      <c r="M27" s="31">
        <v>1816390</v>
      </c>
      <c r="N27" s="33">
        <v>1.77188494177949</v>
      </c>
      <c r="O27" s="31">
        <v>1514562</v>
      </c>
      <c r="P27" s="31">
        <v>301828</v>
      </c>
      <c r="Q27" s="33">
        <v>2.8620909794759655</v>
      </c>
      <c r="R27" s="33">
        <v>-3.3674194643120217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v>1225386</v>
      </c>
      <c r="H28" s="38">
        <v>2.9869411671762549</v>
      </c>
      <c r="I28" s="35">
        <v>1018343</v>
      </c>
      <c r="J28" s="35">
        <v>207043</v>
      </c>
      <c r="K28" s="38">
        <v>3.578036240102108</v>
      </c>
      <c r="L28" s="38">
        <v>0.17514914288203443</v>
      </c>
      <c r="M28" s="35">
        <v>3539437</v>
      </c>
      <c r="N28" s="38">
        <v>1.2226726807455464</v>
      </c>
      <c r="O28" s="35">
        <v>2993167</v>
      </c>
      <c r="P28" s="35">
        <v>546270</v>
      </c>
      <c r="Q28" s="38">
        <v>1.7328975569832323</v>
      </c>
      <c r="R28" s="38">
        <v>-1.4845753486912514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19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44" customFormat="1" x14ac:dyDescent="0.25">
      <c r="A31" s="42" t="s">
        <v>17</v>
      </c>
      <c r="B31" s="43" t="s">
        <v>18</v>
      </c>
      <c r="C31" s="91">
        <v>410</v>
      </c>
      <c r="D31" s="91">
        <v>379</v>
      </c>
      <c r="E31" s="91">
        <v>20844</v>
      </c>
      <c r="F31" s="91">
        <v>19795</v>
      </c>
      <c r="G31" s="91">
        <v>98487</v>
      </c>
      <c r="H31" s="91">
        <v>7.3</v>
      </c>
      <c r="I31" s="91">
        <v>76168</v>
      </c>
      <c r="J31" s="91">
        <v>22319</v>
      </c>
      <c r="K31" s="91">
        <v>6.3</v>
      </c>
      <c r="L31" s="91">
        <v>10.8</v>
      </c>
      <c r="M31" s="91">
        <v>231497</v>
      </c>
      <c r="N31" s="91">
        <v>7.3</v>
      </c>
      <c r="O31" s="91">
        <v>188809</v>
      </c>
      <c r="P31" s="91">
        <v>42688</v>
      </c>
      <c r="Q31" s="91">
        <v>7.9</v>
      </c>
      <c r="R31" s="91">
        <v>4.9000000000000004</v>
      </c>
      <c r="S31" s="91">
        <v>2.4</v>
      </c>
    </row>
    <row r="32" spans="1:19" s="44" customFormat="1" x14ac:dyDescent="0.25">
      <c r="A32" s="42" t="s">
        <v>19</v>
      </c>
      <c r="B32" s="43" t="s">
        <v>20</v>
      </c>
      <c r="C32" s="91">
        <v>518</v>
      </c>
      <c r="D32" s="91">
        <v>485</v>
      </c>
      <c r="E32" s="91">
        <v>30355</v>
      </c>
      <c r="F32" s="91">
        <v>28324</v>
      </c>
      <c r="G32" s="91">
        <v>153067</v>
      </c>
      <c r="H32" s="91">
        <v>-7.2</v>
      </c>
      <c r="I32" s="91">
        <v>126283</v>
      </c>
      <c r="J32" s="91">
        <v>26784</v>
      </c>
      <c r="K32" s="91">
        <v>-10.1</v>
      </c>
      <c r="L32" s="91">
        <v>9.3000000000000007</v>
      </c>
      <c r="M32" s="91">
        <v>349787</v>
      </c>
      <c r="N32" s="91">
        <v>-3.1</v>
      </c>
      <c r="O32" s="91">
        <v>294264</v>
      </c>
      <c r="P32" s="91">
        <v>55523</v>
      </c>
      <c r="Q32" s="91">
        <v>-4.2</v>
      </c>
      <c r="R32" s="91">
        <v>3.2</v>
      </c>
      <c r="S32" s="91">
        <v>2.2999999999999998</v>
      </c>
    </row>
    <row r="33" spans="1:19" s="44" customFormat="1" x14ac:dyDescent="0.25">
      <c r="A33" s="42" t="s">
        <v>21</v>
      </c>
      <c r="B33" s="43" t="s">
        <v>22</v>
      </c>
      <c r="C33" s="91">
        <v>553</v>
      </c>
      <c r="D33" s="91">
        <v>538</v>
      </c>
      <c r="E33" s="91">
        <v>28370</v>
      </c>
      <c r="F33" s="91">
        <v>27197</v>
      </c>
      <c r="G33" s="91">
        <v>137233</v>
      </c>
      <c r="H33" s="91">
        <v>2.1</v>
      </c>
      <c r="I33" s="91">
        <v>123557</v>
      </c>
      <c r="J33" s="91">
        <v>13676</v>
      </c>
      <c r="K33" s="91">
        <v>1.3</v>
      </c>
      <c r="L33" s="91">
        <v>10.199999999999999</v>
      </c>
      <c r="M33" s="91">
        <v>348978</v>
      </c>
      <c r="N33" s="91">
        <v>-0.8</v>
      </c>
      <c r="O33" s="91">
        <v>315105</v>
      </c>
      <c r="P33" s="91">
        <v>33873</v>
      </c>
      <c r="Q33" s="91">
        <v>-1.5</v>
      </c>
      <c r="R33" s="91">
        <v>7.1</v>
      </c>
      <c r="S33" s="91">
        <v>2.5</v>
      </c>
    </row>
    <row r="34" spans="1:19" s="44" customFormat="1" x14ac:dyDescent="0.25">
      <c r="A34" s="42" t="s">
        <v>23</v>
      </c>
      <c r="B34" s="43" t="s">
        <v>24</v>
      </c>
      <c r="C34" s="91">
        <v>679</v>
      </c>
      <c r="D34" s="91">
        <v>638</v>
      </c>
      <c r="E34" s="91">
        <v>39679</v>
      </c>
      <c r="F34" s="91">
        <v>37501</v>
      </c>
      <c r="G34" s="91">
        <v>151119</v>
      </c>
      <c r="H34" s="91">
        <v>0.6</v>
      </c>
      <c r="I34" s="91">
        <v>138880</v>
      </c>
      <c r="J34" s="91">
        <v>12239</v>
      </c>
      <c r="K34" s="91">
        <v>0.5</v>
      </c>
      <c r="L34" s="91">
        <v>1.7</v>
      </c>
      <c r="M34" s="91">
        <v>532186</v>
      </c>
      <c r="N34" s="91">
        <v>1.4</v>
      </c>
      <c r="O34" s="91">
        <v>499632</v>
      </c>
      <c r="P34" s="91">
        <v>32554</v>
      </c>
      <c r="Q34" s="91">
        <v>1.5</v>
      </c>
      <c r="R34" s="91">
        <v>0.1</v>
      </c>
      <c r="S34" s="91">
        <v>3.5</v>
      </c>
    </row>
    <row r="35" spans="1:19" s="44" customFormat="1" x14ac:dyDescent="0.25">
      <c r="A35" s="42" t="s">
        <v>25</v>
      </c>
      <c r="B35" s="43" t="s">
        <v>26</v>
      </c>
      <c r="C35" s="91">
        <v>769</v>
      </c>
      <c r="D35" s="91">
        <v>743</v>
      </c>
      <c r="E35" s="91">
        <v>41798</v>
      </c>
      <c r="F35" s="91">
        <v>40436</v>
      </c>
      <c r="G35" s="91">
        <v>154874</v>
      </c>
      <c r="H35" s="91">
        <v>-0.9</v>
      </c>
      <c r="I35" s="91">
        <v>135862</v>
      </c>
      <c r="J35" s="91">
        <v>19012</v>
      </c>
      <c r="K35" s="91">
        <v>4.0999999999999996</v>
      </c>
      <c r="L35" s="91">
        <v>-26.1</v>
      </c>
      <c r="M35" s="91">
        <v>492514</v>
      </c>
      <c r="N35" s="91">
        <v>0.5</v>
      </c>
      <c r="O35" s="91">
        <v>435531</v>
      </c>
      <c r="P35" s="91">
        <v>56983</v>
      </c>
      <c r="Q35" s="91">
        <v>6.8</v>
      </c>
      <c r="R35" s="91">
        <v>-30.5</v>
      </c>
      <c r="S35" s="91">
        <v>3.2</v>
      </c>
    </row>
    <row r="36" spans="1:19" s="44" customFormat="1" x14ac:dyDescent="0.25">
      <c r="A36" s="42" t="s">
        <v>27</v>
      </c>
      <c r="B36" s="43" t="s">
        <v>28</v>
      </c>
      <c r="C36" s="91">
        <v>95</v>
      </c>
      <c r="D36" s="91">
        <v>90</v>
      </c>
      <c r="E36" s="91">
        <v>5002</v>
      </c>
      <c r="F36" s="91">
        <v>4868</v>
      </c>
      <c r="G36" s="91">
        <v>17650</v>
      </c>
      <c r="H36" s="91">
        <v>-4.8</v>
      </c>
      <c r="I36" s="91">
        <v>14507</v>
      </c>
      <c r="J36" s="91">
        <v>3143</v>
      </c>
      <c r="K36" s="91">
        <v>-7.1</v>
      </c>
      <c r="L36" s="91">
        <v>7.7</v>
      </c>
      <c r="M36" s="91">
        <v>62848</v>
      </c>
      <c r="N36" s="91">
        <v>0.8</v>
      </c>
      <c r="O36" s="91">
        <v>55631</v>
      </c>
      <c r="P36" s="91">
        <v>7217</v>
      </c>
      <c r="Q36" s="91">
        <v>-0.2</v>
      </c>
      <c r="R36" s="91">
        <v>8.6</v>
      </c>
      <c r="S36" s="91">
        <v>3.6</v>
      </c>
    </row>
    <row r="37" spans="1:19" s="44" customFormat="1" x14ac:dyDescent="0.25">
      <c r="A37" s="42" t="s">
        <v>29</v>
      </c>
      <c r="B37" s="43" t="s">
        <v>30</v>
      </c>
      <c r="C37" s="91">
        <v>170</v>
      </c>
      <c r="D37" s="91">
        <v>161</v>
      </c>
      <c r="E37" s="91">
        <v>10463</v>
      </c>
      <c r="F37" s="91">
        <v>9675</v>
      </c>
      <c r="G37" s="91">
        <v>45518</v>
      </c>
      <c r="H37" s="91">
        <v>-4.5999999999999996</v>
      </c>
      <c r="I37" s="91">
        <v>40188</v>
      </c>
      <c r="J37" s="91">
        <v>5330</v>
      </c>
      <c r="K37" s="91">
        <v>-5</v>
      </c>
      <c r="L37" s="91">
        <v>-1.1000000000000001</v>
      </c>
      <c r="M37" s="91">
        <v>122736</v>
      </c>
      <c r="N37" s="91">
        <v>-3.2</v>
      </c>
      <c r="O37" s="91">
        <v>110244</v>
      </c>
      <c r="P37" s="91">
        <v>12492</v>
      </c>
      <c r="Q37" s="91">
        <v>-3.5</v>
      </c>
      <c r="R37" s="91">
        <v>-0.5</v>
      </c>
      <c r="S37" s="91">
        <v>2.7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v>757948</v>
      </c>
      <c r="H38" s="33">
        <v>-0.7722750760296293</v>
      </c>
      <c r="I38" s="31">
        <v>655445</v>
      </c>
      <c r="J38" s="31">
        <v>102503</v>
      </c>
      <c r="K38" s="33">
        <v>-0.79641959295119591</v>
      </c>
      <c r="L38" s="33">
        <v>-0.61760713593173477</v>
      </c>
      <c r="M38" s="31">
        <v>2140546</v>
      </c>
      <c r="N38" s="33">
        <v>0.39655905868933417</v>
      </c>
      <c r="O38" s="31">
        <v>1899216</v>
      </c>
      <c r="P38" s="31">
        <v>241330</v>
      </c>
      <c r="Q38" s="33">
        <v>1.442737307079085</v>
      </c>
      <c r="R38" s="33">
        <v>-7.1400537158600343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v>1983334</v>
      </c>
      <c r="H39" s="38">
        <v>1.5171779803684586</v>
      </c>
      <c r="I39" s="35">
        <v>1673788</v>
      </c>
      <c r="J39" s="35">
        <v>309546</v>
      </c>
      <c r="K39" s="38">
        <v>1.8198497206595192</v>
      </c>
      <c r="L39" s="38">
        <v>-8.8760929698111113E-2</v>
      </c>
      <c r="M39" s="35">
        <v>5679983</v>
      </c>
      <c r="N39" s="38">
        <v>0.90975389849478461</v>
      </c>
      <c r="O39" s="35">
        <v>4892383</v>
      </c>
      <c r="P39" s="35">
        <v>787600</v>
      </c>
      <c r="Q39" s="38">
        <v>1.620060871716376</v>
      </c>
      <c r="R39" s="38">
        <v>-3.2893411985441787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s="44" customFormat="1" ht="33.75" customHeight="1" x14ac:dyDescent="0.25">
      <c r="A41" s="123" t="s">
        <v>33</v>
      </c>
      <c r="B41" s="124"/>
      <c r="C41" s="124"/>
      <c r="D41" s="124"/>
      <c r="E41" s="124"/>
      <c r="F41" s="124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24"/>
      <c r="S41" s="124"/>
    </row>
    <row r="42" spans="1:19" s="44" customFormat="1" x14ac:dyDescent="0.25">
      <c r="A42" s="42" t="s">
        <v>17</v>
      </c>
      <c r="B42" s="43" t="s">
        <v>18</v>
      </c>
      <c r="C42" s="92">
        <v>409</v>
      </c>
      <c r="D42" s="92">
        <v>387</v>
      </c>
      <c r="E42" s="92">
        <v>20823</v>
      </c>
      <c r="F42" s="92">
        <v>19844</v>
      </c>
      <c r="G42" s="92">
        <v>113231</v>
      </c>
      <c r="H42" s="92">
        <v>2.2999999999999998</v>
      </c>
      <c r="I42" s="92">
        <v>83815</v>
      </c>
      <c r="J42" s="92">
        <v>29416</v>
      </c>
      <c r="K42" s="92">
        <v>3.8</v>
      </c>
      <c r="L42" s="92">
        <v>-1.7</v>
      </c>
      <c r="M42" s="92">
        <v>255634</v>
      </c>
      <c r="N42" s="92">
        <v>-5.3</v>
      </c>
      <c r="O42" s="92">
        <v>196557</v>
      </c>
      <c r="P42" s="92">
        <v>59077</v>
      </c>
      <c r="Q42" s="92">
        <v>-4.0999999999999996</v>
      </c>
      <c r="R42" s="92">
        <v>-9.3000000000000007</v>
      </c>
      <c r="S42" s="92">
        <v>2.2999999999999998</v>
      </c>
    </row>
    <row r="43" spans="1:19" s="44" customFormat="1" x14ac:dyDescent="0.25">
      <c r="A43" s="42" t="s">
        <v>19</v>
      </c>
      <c r="B43" s="43" t="s">
        <v>20</v>
      </c>
      <c r="C43" s="92">
        <v>518</v>
      </c>
      <c r="D43" s="92">
        <v>494</v>
      </c>
      <c r="E43" s="92">
        <v>30370</v>
      </c>
      <c r="F43" s="92">
        <v>28630</v>
      </c>
      <c r="G43" s="92">
        <v>168160</v>
      </c>
      <c r="H43" s="92">
        <v>-1.4</v>
      </c>
      <c r="I43" s="92">
        <v>141139</v>
      </c>
      <c r="J43" s="92">
        <v>27021</v>
      </c>
      <c r="K43" s="92">
        <v>-1.2</v>
      </c>
      <c r="L43" s="92">
        <v>-2.5</v>
      </c>
      <c r="M43" s="92">
        <v>378360</v>
      </c>
      <c r="N43" s="92">
        <v>-3.6</v>
      </c>
      <c r="O43" s="92">
        <v>323496</v>
      </c>
      <c r="P43" s="92">
        <v>54864</v>
      </c>
      <c r="Q43" s="92">
        <v>-2.1</v>
      </c>
      <c r="R43" s="92">
        <v>-11.6</v>
      </c>
      <c r="S43" s="92">
        <v>2.2999999999999998</v>
      </c>
    </row>
    <row r="44" spans="1:19" s="44" customFormat="1" x14ac:dyDescent="0.25">
      <c r="A44" s="42" t="s">
        <v>21</v>
      </c>
      <c r="B44" s="43" t="s">
        <v>22</v>
      </c>
      <c r="C44" s="92">
        <v>554</v>
      </c>
      <c r="D44" s="92">
        <v>541</v>
      </c>
      <c r="E44" s="92">
        <v>28495</v>
      </c>
      <c r="F44" s="92">
        <v>27399</v>
      </c>
      <c r="G44" s="92">
        <v>154972</v>
      </c>
      <c r="H44" s="92">
        <v>2.1</v>
      </c>
      <c r="I44" s="92">
        <v>131568</v>
      </c>
      <c r="J44" s="92">
        <v>23404</v>
      </c>
      <c r="K44" s="92">
        <v>-1.6</v>
      </c>
      <c r="L44" s="92">
        <v>28.8</v>
      </c>
      <c r="M44" s="92">
        <v>383899</v>
      </c>
      <c r="N44" s="92">
        <v>-5.2</v>
      </c>
      <c r="O44" s="92">
        <v>334304</v>
      </c>
      <c r="P44" s="92">
        <v>49595</v>
      </c>
      <c r="Q44" s="92">
        <v>-8.1999999999999993</v>
      </c>
      <c r="R44" s="92">
        <v>21.6</v>
      </c>
      <c r="S44" s="92">
        <v>2.5</v>
      </c>
    </row>
    <row r="45" spans="1:19" s="44" customFormat="1" x14ac:dyDescent="0.25">
      <c r="A45" s="42" t="s">
        <v>23</v>
      </c>
      <c r="B45" s="43" t="s">
        <v>24</v>
      </c>
      <c r="C45" s="92">
        <v>683</v>
      </c>
      <c r="D45" s="92">
        <v>657</v>
      </c>
      <c r="E45" s="92">
        <v>39716</v>
      </c>
      <c r="F45" s="92">
        <v>37983</v>
      </c>
      <c r="G45" s="92">
        <v>164649</v>
      </c>
      <c r="H45" s="92">
        <v>-3.4</v>
      </c>
      <c r="I45" s="92">
        <v>149158</v>
      </c>
      <c r="J45" s="92">
        <v>15491</v>
      </c>
      <c r="K45" s="92">
        <v>-4.4000000000000004</v>
      </c>
      <c r="L45" s="92">
        <v>7.4</v>
      </c>
      <c r="M45" s="92">
        <v>540646</v>
      </c>
      <c r="N45" s="92">
        <v>-5.7</v>
      </c>
      <c r="O45" s="92">
        <v>501486</v>
      </c>
      <c r="P45" s="92">
        <v>39160</v>
      </c>
      <c r="Q45" s="92">
        <v>-6.7</v>
      </c>
      <c r="R45" s="92">
        <v>8.8000000000000007</v>
      </c>
      <c r="S45" s="92">
        <v>3.3</v>
      </c>
    </row>
    <row r="46" spans="1:19" s="44" customFormat="1" x14ac:dyDescent="0.25">
      <c r="A46" s="42" t="s">
        <v>25</v>
      </c>
      <c r="B46" s="43" t="s">
        <v>26</v>
      </c>
      <c r="C46" s="92">
        <v>765</v>
      </c>
      <c r="D46" s="92">
        <v>746</v>
      </c>
      <c r="E46" s="92">
        <v>41682</v>
      </c>
      <c r="F46" s="92">
        <v>40505</v>
      </c>
      <c r="G46" s="92">
        <v>165015</v>
      </c>
      <c r="H46" s="92">
        <v>-0.5</v>
      </c>
      <c r="I46" s="92">
        <v>143061</v>
      </c>
      <c r="J46" s="92">
        <v>21954</v>
      </c>
      <c r="K46" s="92">
        <v>-1</v>
      </c>
      <c r="L46" s="92">
        <v>2.7</v>
      </c>
      <c r="M46" s="92">
        <v>503464</v>
      </c>
      <c r="N46" s="92">
        <v>-9.4</v>
      </c>
      <c r="O46" s="92">
        <v>430580</v>
      </c>
      <c r="P46" s="92">
        <v>72884</v>
      </c>
      <c r="Q46" s="92">
        <v>-10.6</v>
      </c>
      <c r="R46" s="92">
        <v>-1.4</v>
      </c>
      <c r="S46" s="92">
        <v>3.1</v>
      </c>
    </row>
    <row r="47" spans="1:19" s="44" customFormat="1" x14ac:dyDescent="0.25">
      <c r="A47" s="42" t="s">
        <v>27</v>
      </c>
      <c r="B47" s="43" t="s">
        <v>28</v>
      </c>
      <c r="C47" s="92">
        <v>94</v>
      </c>
      <c r="D47" s="92">
        <v>91</v>
      </c>
      <c r="E47" s="92">
        <v>4992</v>
      </c>
      <c r="F47" s="92">
        <v>4831</v>
      </c>
      <c r="G47" s="92">
        <v>19390</v>
      </c>
      <c r="H47" s="92">
        <v>3.6</v>
      </c>
      <c r="I47" s="92">
        <v>16072</v>
      </c>
      <c r="J47" s="92">
        <v>3318</v>
      </c>
      <c r="K47" s="92">
        <v>0.3</v>
      </c>
      <c r="L47" s="92">
        <v>23.2</v>
      </c>
      <c r="M47" s="92">
        <v>64314</v>
      </c>
      <c r="N47" s="92">
        <v>0.3</v>
      </c>
      <c r="O47" s="92">
        <v>56884</v>
      </c>
      <c r="P47" s="92">
        <v>7430</v>
      </c>
      <c r="Q47" s="92">
        <v>-1.2</v>
      </c>
      <c r="R47" s="92">
        <v>13.9</v>
      </c>
      <c r="S47" s="92">
        <v>3.3</v>
      </c>
    </row>
    <row r="48" spans="1:19" s="44" customFormat="1" x14ac:dyDescent="0.25">
      <c r="A48" s="42" t="s">
        <v>29</v>
      </c>
      <c r="B48" s="43" t="s">
        <v>30</v>
      </c>
      <c r="C48" s="92">
        <v>169</v>
      </c>
      <c r="D48" s="92">
        <v>163</v>
      </c>
      <c r="E48" s="92">
        <v>10465</v>
      </c>
      <c r="F48" s="92">
        <v>9662</v>
      </c>
      <c r="G48" s="92">
        <v>50139</v>
      </c>
      <c r="H48" s="92">
        <v>8.3000000000000007</v>
      </c>
      <c r="I48" s="92">
        <v>44456</v>
      </c>
      <c r="J48" s="92">
        <v>5683</v>
      </c>
      <c r="K48" s="92">
        <v>8.4</v>
      </c>
      <c r="L48" s="92">
        <v>7.8</v>
      </c>
      <c r="M48" s="92">
        <v>125141</v>
      </c>
      <c r="N48" s="92">
        <v>0.6</v>
      </c>
      <c r="O48" s="92">
        <v>113746</v>
      </c>
      <c r="P48" s="92">
        <v>11395</v>
      </c>
      <c r="Q48" s="92">
        <v>0.7</v>
      </c>
      <c r="R48" s="92">
        <v>-0.4</v>
      </c>
      <c r="S48" s="92">
        <v>2.5</v>
      </c>
    </row>
    <row r="49" spans="1:23" s="28" customFormat="1" x14ac:dyDescent="0.25">
      <c r="A49" s="30"/>
      <c r="B49" s="30" t="s">
        <v>75</v>
      </c>
      <c r="C49" s="31"/>
      <c r="D49" s="31"/>
      <c r="E49" s="31"/>
      <c r="F49" s="31"/>
      <c r="G49" s="31">
        <v>835556</v>
      </c>
      <c r="H49" s="33">
        <v>0.14322337693157294</v>
      </c>
      <c r="I49" s="31">
        <v>709269</v>
      </c>
      <c r="J49" s="31">
        <v>126287</v>
      </c>
      <c r="K49" s="33">
        <v>-0.76975702707579785</v>
      </c>
      <c r="L49" s="33">
        <v>5.599966552387329</v>
      </c>
      <c r="M49" s="31">
        <v>2251458</v>
      </c>
      <c r="N49" s="33">
        <v>-5.604509266359571</v>
      </c>
      <c r="O49" s="31">
        <v>1957053</v>
      </c>
      <c r="P49" s="31">
        <v>294405</v>
      </c>
      <c r="Q49" s="33">
        <v>-6.328830984836884</v>
      </c>
      <c r="R49" s="33">
        <v>-0.48943225182776473</v>
      </c>
      <c r="S49" s="31"/>
    </row>
    <row r="50" spans="1:23" s="9" customFormat="1" x14ac:dyDescent="0.25">
      <c r="A50" s="34"/>
      <c r="B50" s="34" t="s">
        <v>77</v>
      </c>
      <c r="C50" s="35"/>
      <c r="D50" s="35"/>
      <c r="E50" s="35"/>
      <c r="F50" s="35"/>
      <c r="G50" s="35">
        <v>2818890</v>
      </c>
      <c r="H50" s="38">
        <v>1.1060044030710969</v>
      </c>
      <c r="I50" s="35">
        <v>2383057</v>
      </c>
      <c r="J50" s="35">
        <v>435833</v>
      </c>
      <c r="K50" s="38">
        <v>1.0350867002763948</v>
      </c>
      <c r="L50" s="38">
        <v>1.4955369098602347</v>
      </c>
      <c r="M50" s="35">
        <v>7931441</v>
      </c>
      <c r="N50" s="38">
        <v>-1.0290484991841709</v>
      </c>
      <c r="O50" s="35">
        <v>6849436</v>
      </c>
      <c r="P50" s="35">
        <v>1082005</v>
      </c>
      <c r="Q50" s="38">
        <v>-0.78553904758152271</v>
      </c>
      <c r="R50" s="38">
        <v>-2.5432316046696144</v>
      </c>
      <c r="S50" s="35"/>
    </row>
    <row r="51" spans="1:23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23" s="44" customFormat="1" ht="33.75" customHeight="1" x14ac:dyDescent="0.25">
      <c r="A52" s="123" t="s">
        <v>34</v>
      </c>
      <c r="B52" s="124"/>
      <c r="C52" s="124"/>
      <c r="D52" s="124"/>
      <c r="E52" s="124"/>
      <c r="F52" s="124"/>
      <c r="G52" s="124"/>
      <c r="H52" s="124"/>
      <c r="I52" s="124"/>
      <c r="J52" s="124"/>
      <c r="K52" s="124"/>
      <c r="L52" s="124"/>
      <c r="M52" s="124"/>
      <c r="N52" s="124"/>
      <c r="O52" s="124"/>
      <c r="P52" s="124"/>
      <c r="Q52" s="124"/>
      <c r="R52" s="124"/>
      <c r="S52" s="124"/>
    </row>
    <row r="53" spans="1:23" s="44" customFormat="1" x14ac:dyDescent="0.25">
      <c r="A53" s="42" t="s">
        <v>17</v>
      </c>
      <c r="B53" s="43" t="s">
        <v>18</v>
      </c>
      <c r="C53" s="93">
        <v>409</v>
      </c>
      <c r="D53" s="93">
        <v>395</v>
      </c>
      <c r="E53" s="93">
        <v>20885</v>
      </c>
      <c r="F53" s="93">
        <v>20023</v>
      </c>
      <c r="G53" s="93">
        <v>138931</v>
      </c>
      <c r="H53" s="93">
        <v>1.8</v>
      </c>
      <c r="I53" s="93">
        <v>102369</v>
      </c>
      <c r="J53" s="93">
        <v>36562</v>
      </c>
      <c r="K53" s="93">
        <v>-0.6</v>
      </c>
      <c r="L53" s="93">
        <v>9.5</v>
      </c>
      <c r="M53" s="93">
        <v>326827</v>
      </c>
      <c r="N53" s="93">
        <v>2.1</v>
      </c>
      <c r="O53" s="93">
        <v>247629</v>
      </c>
      <c r="P53" s="93">
        <v>79198</v>
      </c>
      <c r="Q53" s="93">
        <v>0.3</v>
      </c>
      <c r="R53" s="93">
        <v>8.1999999999999993</v>
      </c>
      <c r="S53" s="93">
        <v>2.4</v>
      </c>
    </row>
    <row r="54" spans="1:23" s="44" customFormat="1" x14ac:dyDescent="0.25">
      <c r="A54" s="42" t="s">
        <v>19</v>
      </c>
      <c r="B54" s="43" t="s">
        <v>20</v>
      </c>
      <c r="C54" s="93">
        <v>518</v>
      </c>
      <c r="D54" s="93">
        <v>500</v>
      </c>
      <c r="E54" s="93">
        <v>30554</v>
      </c>
      <c r="F54" s="93">
        <v>28936</v>
      </c>
      <c r="G54" s="93">
        <v>197164</v>
      </c>
      <c r="H54" s="93">
        <v>-8.1999999999999993</v>
      </c>
      <c r="I54" s="93">
        <v>162314</v>
      </c>
      <c r="J54" s="93">
        <v>34850</v>
      </c>
      <c r="K54" s="93">
        <v>-8.4</v>
      </c>
      <c r="L54" s="93">
        <v>-7.4</v>
      </c>
      <c r="M54" s="93">
        <v>435979</v>
      </c>
      <c r="N54" s="93">
        <v>-6.2</v>
      </c>
      <c r="O54" s="93">
        <v>361584</v>
      </c>
      <c r="P54" s="93">
        <v>74395</v>
      </c>
      <c r="Q54" s="93">
        <v>-5.6</v>
      </c>
      <c r="R54" s="93">
        <v>-9.1</v>
      </c>
      <c r="S54" s="93">
        <v>2.2000000000000002</v>
      </c>
    </row>
    <row r="55" spans="1:23" s="44" customFormat="1" x14ac:dyDescent="0.25">
      <c r="A55" s="42" t="s">
        <v>21</v>
      </c>
      <c r="B55" s="43" t="s">
        <v>22</v>
      </c>
      <c r="C55" s="93">
        <v>554</v>
      </c>
      <c r="D55" s="93">
        <v>545</v>
      </c>
      <c r="E55" s="93">
        <v>28727</v>
      </c>
      <c r="F55" s="93">
        <v>27829</v>
      </c>
      <c r="G55" s="93">
        <v>195304</v>
      </c>
      <c r="H55" s="93">
        <v>3.7</v>
      </c>
      <c r="I55" s="93">
        <v>171122</v>
      </c>
      <c r="J55" s="93">
        <v>24182</v>
      </c>
      <c r="K55" s="93">
        <v>3.4</v>
      </c>
      <c r="L55" s="93">
        <v>6.2</v>
      </c>
      <c r="M55" s="93">
        <v>489877</v>
      </c>
      <c r="N55" s="93">
        <v>0.7</v>
      </c>
      <c r="O55" s="93">
        <v>437405</v>
      </c>
      <c r="P55" s="93">
        <v>52472</v>
      </c>
      <c r="Q55" s="93">
        <v>0.6</v>
      </c>
      <c r="R55" s="93">
        <v>1.6</v>
      </c>
      <c r="S55" s="93">
        <v>2.5</v>
      </c>
    </row>
    <row r="56" spans="1:23" s="44" customFormat="1" x14ac:dyDescent="0.25">
      <c r="A56" s="42" t="s">
        <v>23</v>
      </c>
      <c r="B56" s="43" t="s">
        <v>24</v>
      </c>
      <c r="C56" s="93">
        <v>688</v>
      </c>
      <c r="D56" s="93">
        <v>666</v>
      </c>
      <c r="E56" s="93">
        <v>39884</v>
      </c>
      <c r="F56" s="93">
        <v>38242</v>
      </c>
      <c r="G56" s="93">
        <v>202591</v>
      </c>
      <c r="H56" s="93">
        <v>-3.5</v>
      </c>
      <c r="I56" s="93">
        <v>183974</v>
      </c>
      <c r="J56" s="93">
        <v>18617</v>
      </c>
      <c r="K56" s="93">
        <v>-4.5999999999999996</v>
      </c>
      <c r="L56" s="93">
        <v>8.9</v>
      </c>
      <c r="M56" s="93">
        <v>647547</v>
      </c>
      <c r="N56" s="93">
        <v>-1.3</v>
      </c>
      <c r="O56" s="93">
        <v>601139</v>
      </c>
      <c r="P56" s="93">
        <v>46408</v>
      </c>
      <c r="Q56" s="93">
        <v>-2.1</v>
      </c>
      <c r="R56" s="93">
        <v>10.199999999999999</v>
      </c>
      <c r="S56" s="93">
        <v>3.2</v>
      </c>
    </row>
    <row r="57" spans="1:23" s="44" customFormat="1" x14ac:dyDescent="0.25">
      <c r="A57" s="42" t="s">
        <v>25</v>
      </c>
      <c r="B57" s="43" t="s">
        <v>26</v>
      </c>
      <c r="C57" s="93">
        <v>763</v>
      </c>
      <c r="D57" s="93">
        <v>752</v>
      </c>
      <c r="E57" s="93">
        <v>41686</v>
      </c>
      <c r="F57" s="93">
        <v>40523</v>
      </c>
      <c r="G57" s="93">
        <v>209996</v>
      </c>
      <c r="H57" s="93">
        <v>2.8</v>
      </c>
      <c r="I57" s="93">
        <v>180848</v>
      </c>
      <c r="J57" s="93">
        <v>29148</v>
      </c>
      <c r="K57" s="93">
        <v>1.9</v>
      </c>
      <c r="L57" s="93">
        <v>8.9</v>
      </c>
      <c r="M57" s="93">
        <v>631263</v>
      </c>
      <c r="N57" s="93">
        <v>2.2000000000000002</v>
      </c>
      <c r="O57" s="93">
        <v>539663</v>
      </c>
      <c r="P57" s="93">
        <v>91600</v>
      </c>
      <c r="Q57" s="93">
        <v>1.3</v>
      </c>
      <c r="R57" s="93">
        <v>7.4</v>
      </c>
      <c r="S57" s="93">
        <v>3</v>
      </c>
    </row>
    <row r="58" spans="1:23" s="44" customFormat="1" x14ac:dyDescent="0.25">
      <c r="A58" s="42" t="s">
        <v>27</v>
      </c>
      <c r="B58" s="43" t="s">
        <v>28</v>
      </c>
      <c r="C58" s="93">
        <v>95</v>
      </c>
      <c r="D58" s="93">
        <v>92</v>
      </c>
      <c r="E58" s="93">
        <v>5094</v>
      </c>
      <c r="F58" s="93">
        <v>4940</v>
      </c>
      <c r="G58" s="93">
        <v>22774</v>
      </c>
      <c r="H58" s="93">
        <v>-0.2</v>
      </c>
      <c r="I58" s="93">
        <v>18766</v>
      </c>
      <c r="J58" s="93">
        <v>4008</v>
      </c>
      <c r="K58" s="93">
        <v>-3.2</v>
      </c>
      <c r="L58" s="93">
        <v>16.399999999999999</v>
      </c>
      <c r="M58" s="93">
        <v>69452</v>
      </c>
      <c r="N58" s="93">
        <v>-3.3</v>
      </c>
      <c r="O58" s="93">
        <v>60689</v>
      </c>
      <c r="P58" s="93">
        <v>8763</v>
      </c>
      <c r="Q58" s="93">
        <v>-4.2</v>
      </c>
      <c r="R58" s="93">
        <v>3.7</v>
      </c>
      <c r="S58" s="93">
        <v>3</v>
      </c>
    </row>
    <row r="59" spans="1:23" s="44" customFormat="1" x14ac:dyDescent="0.25">
      <c r="A59" s="42" t="s">
        <v>29</v>
      </c>
      <c r="B59" s="43" t="s">
        <v>30</v>
      </c>
      <c r="C59" s="93">
        <v>169</v>
      </c>
      <c r="D59" s="93">
        <v>166</v>
      </c>
      <c r="E59" s="93">
        <v>10474</v>
      </c>
      <c r="F59" s="93">
        <v>9700</v>
      </c>
      <c r="G59" s="93">
        <v>52377</v>
      </c>
      <c r="H59" s="93">
        <v>-11.3</v>
      </c>
      <c r="I59" s="93">
        <v>46265</v>
      </c>
      <c r="J59" s="93">
        <v>6112</v>
      </c>
      <c r="K59" s="93">
        <v>-11.4</v>
      </c>
      <c r="L59" s="93">
        <v>-10.4</v>
      </c>
      <c r="M59" s="93">
        <v>134591</v>
      </c>
      <c r="N59" s="93">
        <v>-9.3000000000000007</v>
      </c>
      <c r="O59" s="93">
        <v>121835</v>
      </c>
      <c r="P59" s="93">
        <v>12756</v>
      </c>
      <c r="Q59" s="93">
        <v>-8.8000000000000007</v>
      </c>
      <c r="R59" s="93">
        <v>-13.4</v>
      </c>
      <c r="S59" s="93">
        <v>2.6</v>
      </c>
    </row>
    <row r="60" spans="1:23" s="28" customFormat="1" x14ac:dyDescent="0.25">
      <c r="A60" s="30"/>
      <c r="B60" s="30" t="s">
        <v>75</v>
      </c>
      <c r="C60" s="31"/>
      <c r="D60" s="31"/>
      <c r="E60" s="31"/>
      <c r="F60" s="31"/>
      <c r="G60" s="31">
        <v>1019137</v>
      </c>
      <c r="H60" s="33">
        <v>-1.5754502873146947</v>
      </c>
      <c r="I60" s="31">
        <v>865658</v>
      </c>
      <c r="J60" s="31">
        <v>153479</v>
      </c>
      <c r="K60" s="33">
        <v>-2.4666751544418304</v>
      </c>
      <c r="L60" s="33">
        <v>3.7728449820485537</v>
      </c>
      <c r="M60" s="31">
        <v>2735536</v>
      </c>
      <c r="N60" s="33">
        <v>-1.077054373454061</v>
      </c>
      <c r="O60" s="31">
        <v>2369944</v>
      </c>
      <c r="P60" s="31">
        <v>365592</v>
      </c>
      <c r="Q60" s="33">
        <v>-1.5833822313526298</v>
      </c>
      <c r="R60" s="33">
        <v>2.3359188460644731</v>
      </c>
      <c r="S60" s="31"/>
    </row>
    <row r="61" spans="1:23" s="9" customFormat="1" x14ac:dyDescent="0.25">
      <c r="A61" s="34"/>
      <c r="B61" s="34" t="s">
        <v>78</v>
      </c>
      <c r="C61" s="35"/>
      <c r="D61" s="35"/>
      <c r="E61" s="35"/>
      <c r="F61" s="35"/>
      <c r="G61" s="35">
        <v>3838027</v>
      </c>
      <c r="H61" s="38">
        <v>0.37983483213304226</v>
      </c>
      <c r="I61" s="35">
        <v>3248715</v>
      </c>
      <c r="J61" s="35">
        <v>589312</v>
      </c>
      <c r="K61" s="38">
        <v>7.7660176810141479E-2</v>
      </c>
      <c r="L61" s="38">
        <v>2.0789523826020684</v>
      </c>
      <c r="M61" s="35">
        <v>10666977</v>
      </c>
      <c r="N61" s="38">
        <v>-1.0413640012067731</v>
      </c>
      <c r="O61" s="35">
        <v>9219380</v>
      </c>
      <c r="P61" s="35">
        <v>1447597</v>
      </c>
      <c r="Q61" s="38">
        <v>-0.99186618183068731</v>
      </c>
      <c r="R61" s="38">
        <v>-1.3554454959768094</v>
      </c>
      <c r="S61" s="35"/>
      <c r="W61" s="25"/>
    </row>
    <row r="62" spans="1:23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23" ht="15" customHeight="1" x14ac:dyDescent="0.3">
      <c r="A63" s="119" t="s">
        <v>35</v>
      </c>
      <c r="B63" s="119"/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N63" s="119"/>
      <c r="O63" s="119"/>
      <c r="P63" s="119"/>
      <c r="Q63" s="119"/>
      <c r="R63" s="119"/>
      <c r="S63" s="119"/>
      <c r="V63" s="24"/>
    </row>
    <row r="64" spans="1:23" s="44" customFormat="1" x14ac:dyDescent="0.25">
      <c r="A64" s="42" t="s">
        <v>17</v>
      </c>
      <c r="B64" s="43" t="s">
        <v>18</v>
      </c>
      <c r="C64" s="94">
        <v>409</v>
      </c>
      <c r="D64" s="94">
        <v>395</v>
      </c>
      <c r="E64" s="94">
        <v>20898</v>
      </c>
      <c r="F64" s="94">
        <v>20003</v>
      </c>
      <c r="G64" s="94">
        <v>133326</v>
      </c>
      <c r="H64" s="94">
        <v>4.3</v>
      </c>
      <c r="I64" s="94">
        <v>96611</v>
      </c>
      <c r="J64" s="94">
        <v>36715</v>
      </c>
      <c r="K64" s="94">
        <v>-0.7</v>
      </c>
      <c r="L64" s="94">
        <v>20.399999999999999</v>
      </c>
      <c r="M64" s="94">
        <v>299555</v>
      </c>
      <c r="N64" s="94">
        <v>-1.8</v>
      </c>
      <c r="O64" s="94">
        <v>226286</v>
      </c>
      <c r="P64" s="94">
        <v>73269</v>
      </c>
      <c r="Q64" s="94">
        <v>-6.1</v>
      </c>
      <c r="R64" s="94">
        <v>14</v>
      </c>
      <c r="S64" s="94">
        <v>2.2000000000000002</v>
      </c>
    </row>
    <row r="65" spans="1:19" s="44" customFormat="1" x14ac:dyDescent="0.25">
      <c r="A65" s="42" t="s">
        <v>19</v>
      </c>
      <c r="B65" s="43" t="s">
        <v>20</v>
      </c>
      <c r="C65" s="94">
        <v>518</v>
      </c>
      <c r="D65" s="94">
        <v>503</v>
      </c>
      <c r="E65" s="94">
        <v>30573</v>
      </c>
      <c r="F65" s="94">
        <v>29087</v>
      </c>
      <c r="G65" s="94">
        <v>215133</v>
      </c>
      <c r="H65" s="94">
        <v>4.5999999999999996</v>
      </c>
      <c r="I65" s="94">
        <v>176123</v>
      </c>
      <c r="J65" s="94">
        <v>39010</v>
      </c>
      <c r="K65" s="94">
        <v>3.2</v>
      </c>
      <c r="L65" s="94">
        <v>11.8</v>
      </c>
      <c r="M65" s="94">
        <v>465168</v>
      </c>
      <c r="N65" s="94">
        <v>4.2</v>
      </c>
      <c r="O65" s="94">
        <v>383263</v>
      </c>
      <c r="P65" s="94">
        <v>81905</v>
      </c>
      <c r="Q65" s="94">
        <v>2.4</v>
      </c>
      <c r="R65" s="94">
        <v>13.5</v>
      </c>
      <c r="S65" s="94">
        <v>2.2000000000000002</v>
      </c>
    </row>
    <row r="66" spans="1:19" s="44" customFormat="1" x14ac:dyDescent="0.25">
      <c r="A66" s="42" t="s">
        <v>21</v>
      </c>
      <c r="B66" s="43" t="s">
        <v>22</v>
      </c>
      <c r="C66" s="94">
        <v>553</v>
      </c>
      <c r="D66" s="94">
        <v>544</v>
      </c>
      <c r="E66" s="94">
        <v>28802</v>
      </c>
      <c r="F66" s="94">
        <v>27861</v>
      </c>
      <c r="G66" s="94">
        <v>186919</v>
      </c>
      <c r="H66" s="94">
        <v>0</v>
      </c>
      <c r="I66" s="94">
        <v>161682</v>
      </c>
      <c r="J66" s="94">
        <v>25237</v>
      </c>
      <c r="K66" s="94">
        <v>-3.6</v>
      </c>
      <c r="L66" s="94">
        <v>31.2</v>
      </c>
      <c r="M66" s="94">
        <v>453723</v>
      </c>
      <c r="N66" s="94">
        <v>-4</v>
      </c>
      <c r="O66" s="94">
        <v>397772</v>
      </c>
      <c r="P66" s="94">
        <v>55951</v>
      </c>
      <c r="Q66" s="94">
        <v>-6.3</v>
      </c>
      <c r="R66" s="94">
        <v>16.399999999999999</v>
      </c>
      <c r="S66" s="94">
        <v>2.4</v>
      </c>
    </row>
    <row r="67" spans="1:19" s="44" customFormat="1" x14ac:dyDescent="0.25">
      <c r="A67" s="42" t="s">
        <v>23</v>
      </c>
      <c r="B67" s="43" t="s">
        <v>24</v>
      </c>
      <c r="C67" s="94">
        <v>691</v>
      </c>
      <c r="D67" s="94">
        <v>668</v>
      </c>
      <c r="E67" s="94">
        <v>39921</v>
      </c>
      <c r="F67" s="94">
        <v>38199</v>
      </c>
      <c r="G67" s="94">
        <v>205542</v>
      </c>
      <c r="H67" s="94">
        <v>1.1000000000000001</v>
      </c>
      <c r="I67" s="94">
        <v>184893</v>
      </c>
      <c r="J67" s="94">
        <v>20649</v>
      </c>
      <c r="K67" s="94">
        <v>-0.1</v>
      </c>
      <c r="L67" s="94">
        <v>14</v>
      </c>
      <c r="M67" s="94">
        <v>642004</v>
      </c>
      <c r="N67" s="94">
        <v>-1.1000000000000001</v>
      </c>
      <c r="O67" s="94">
        <v>584399</v>
      </c>
      <c r="P67" s="94">
        <v>57605</v>
      </c>
      <c r="Q67" s="94">
        <v>-2.6</v>
      </c>
      <c r="R67" s="94">
        <v>17.5</v>
      </c>
      <c r="S67" s="94">
        <v>3.1</v>
      </c>
    </row>
    <row r="68" spans="1:19" s="44" customFormat="1" x14ac:dyDescent="0.25">
      <c r="A68" s="42" t="s">
        <v>25</v>
      </c>
      <c r="B68" s="43" t="s">
        <v>26</v>
      </c>
      <c r="C68" s="94">
        <v>764</v>
      </c>
      <c r="D68" s="94">
        <v>753</v>
      </c>
      <c r="E68" s="94">
        <v>41833</v>
      </c>
      <c r="F68" s="94">
        <v>40617</v>
      </c>
      <c r="G68" s="94">
        <v>188347</v>
      </c>
      <c r="H68" s="94">
        <v>-0.8</v>
      </c>
      <c r="I68" s="94">
        <v>163068</v>
      </c>
      <c r="J68" s="94">
        <v>25279</v>
      </c>
      <c r="K68" s="94">
        <v>-2.1</v>
      </c>
      <c r="L68" s="94">
        <v>8.4</v>
      </c>
      <c r="M68" s="94">
        <v>557655</v>
      </c>
      <c r="N68" s="94">
        <v>-2.8</v>
      </c>
      <c r="O68" s="94">
        <v>478165</v>
      </c>
      <c r="P68" s="94">
        <v>79490</v>
      </c>
      <c r="Q68" s="94">
        <v>-4.0999999999999996</v>
      </c>
      <c r="R68" s="94">
        <v>6.2</v>
      </c>
      <c r="S68" s="94">
        <v>3</v>
      </c>
    </row>
    <row r="69" spans="1:19" s="44" customFormat="1" x14ac:dyDescent="0.25">
      <c r="A69" s="42" t="s">
        <v>27</v>
      </c>
      <c r="B69" s="43" t="s">
        <v>28</v>
      </c>
      <c r="C69" s="94">
        <v>95</v>
      </c>
      <c r="D69" s="94">
        <v>92</v>
      </c>
      <c r="E69" s="94">
        <v>5098</v>
      </c>
      <c r="F69" s="94">
        <v>4887</v>
      </c>
      <c r="G69" s="94">
        <v>21846</v>
      </c>
      <c r="H69" s="94">
        <v>0</v>
      </c>
      <c r="I69" s="94">
        <v>17919</v>
      </c>
      <c r="J69" s="94">
        <v>3927</v>
      </c>
      <c r="K69" s="94">
        <v>-2.4</v>
      </c>
      <c r="L69" s="94">
        <v>12.5</v>
      </c>
      <c r="M69" s="94">
        <v>67078</v>
      </c>
      <c r="N69" s="94">
        <v>-1.1000000000000001</v>
      </c>
      <c r="O69" s="94">
        <v>57829</v>
      </c>
      <c r="P69" s="94">
        <v>9249</v>
      </c>
      <c r="Q69" s="94">
        <v>-2.4</v>
      </c>
      <c r="R69" s="94">
        <v>7.9</v>
      </c>
      <c r="S69" s="94">
        <v>3.1</v>
      </c>
    </row>
    <row r="70" spans="1:19" s="44" customFormat="1" x14ac:dyDescent="0.25">
      <c r="A70" s="42" t="s">
        <v>29</v>
      </c>
      <c r="B70" s="43" t="s">
        <v>30</v>
      </c>
      <c r="C70" s="94">
        <v>170</v>
      </c>
      <c r="D70" s="94">
        <v>167</v>
      </c>
      <c r="E70" s="94">
        <v>10487</v>
      </c>
      <c r="F70" s="94">
        <v>9725</v>
      </c>
      <c r="G70" s="94">
        <v>59974</v>
      </c>
      <c r="H70" s="94">
        <v>7.7</v>
      </c>
      <c r="I70" s="94">
        <v>50382</v>
      </c>
      <c r="J70" s="94">
        <v>9592</v>
      </c>
      <c r="K70" s="94">
        <v>3.5</v>
      </c>
      <c r="L70" s="94">
        <v>37.700000000000003</v>
      </c>
      <c r="M70" s="94">
        <v>151338</v>
      </c>
      <c r="N70" s="94">
        <v>4.5999999999999996</v>
      </c>
      <c r="O70" s="94">
        <v>130983</v>
      </c>
      <c r="P70" s="94">
        <v>20355</v>
      </c>
      <c r="Q70" s="94">
        <v>0.4</v>
      </c>
      <c r="R70" s="94">
        <v>43.4</v>
      </c>
      <c r="S70" s="94">
        <v>2.5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v>1011087</v>
      </c>
      <c r="H71" s="33">
        <v>2.0303400617780483</v>
      </c>
      <c r="I71" s="31">
        <v>850678</v>
      </c>
      <c r="J71" s="31">
        <v>160409</v>
      </c>
      <c r="K71" s="33">
        <v>-0.4413370487881707</v>
      </c>
      <c r="L71" s="33">
        <v>17.500256376448519</v>
      </c>
      <c r="M71" s="31">
        <v>2636521</v>
      </c>
      <c r="N71" s="33">
        <v>-0.85001677244085272</v>
      </c>
      <c r="O71" s="31">
        <v>2258697</v>
      </c>
      <c r="P71" s="31">
        <v>377824</v>
      </c>
      <c r="Q71" s="33">
        <v>-2.9784333231960289</v>
      </c>
      <c r="R71" s="33">
        <v>14.115884598656564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v>4849114</v>
      </c>
      <c r="H72" s="38">
        <v>0.7195598436463797</v>
      </c>
      <c r="I72" s="35">
        <v>4099393</v>
      </c>
      <c r="J72" s="35">
        <v>749721</v>
      </c>
      <c r="K72" s="38">
        <v>-3.0483024247658363E-2</v>
      </c>
      <c r="L72" s="38">
        <v>5.0282420975360935</v>
      </c>
      <c r="M72" s="35">
        <v>13303498</v>
      </c>
      <c r="N72" s="38">
        <v>-1.0035010245303795</v>
      </c>
      <c r="O72" s="35">
        <v>11478077</v>
      </c>
      <c r="P72" s="35">
        <v>1825421</v>
      </c>
      <c r="Q72" s="38">
        <v>-1.3891934002853645</v>
      </c>
      <c r="R72" s="38">
        <v>1.492569677344747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19" t="s">
        <v>36</v>
      </c>
      <c r="B74" s="119"/>
      <c r="C74" s="119"/>
      <c r="D74" s="119"/>
      <c r="E74" s="119"/>
      <c r="F74" s="119"/>
      <c r="G74" s="119"/>
      <c r="H74" s="119"/>
      <c r="I74" s="119"/>
      <c r="J74" s="119"/>
      <c r="K74" s="119"/>
      <c r="L74" s="119"/>
      <c r="M74" s="119"/>
      <c r="N74" s="119"/>
      <c r="O74" s="119"/>
      <c r="P74" s="119"/>
      <c r="Q74" s="119"/>
      <c r="R74" s="119"/>
      <c r="S74" s="119"/>
    </row>
    <row r="75" spans="1:19" s="44" customFormat="1" x14ac:dyDescent="0.25">
      <c r="A75" s="42" t="s">
        <v>17</v>
      </c>
      <c r="B75" s="43" t="s">
        <v>18</v>
      </c>
      <c r="C75" s="95">
        <v>406</v>
      </c>
      <c r="D75" s="95">
        <v>389</v>
      </c>
      <c r="E75" s="95">
        <v>20829</v>
      </c>
      <c r="F75" s="95">
        <v>19883</v>
      </c>
      <c r="G75" s="95">
        <v>133533</v>
      </c>
      <c r="H75" s="95">
        <v>1.3</v>
      </c>
      <c r="I75" s="95">
        <v>88428</v>
      </c>
      <c r="J75" s="95">
        <v>45105</v>
      </c>
      <c r="K75" s="95">
        <v>1.1000000000000001</v>
      </c>
      <c r="L75" s="95">
        <v>1.7</v>
      </c>
      <c r="M75" s="95">
        <v>338318</v>
      </c>
      <c r="N75" s="95">
        <v>-0.4</v>
      </c>
      <c r="O75" s="95">
        <v>228718</v>
      </c>
      <c r="P75" s="95">
        <v>109600</v>
      </c>
      <c r="Q75" s="95">
        <v>-3.3</v>
      </c>
      <c r="R75" s="95">
        <v>6.4</v>
      </c>
      <c r="S75" s="95">
        <v>2.5</v>
      </c>
    </row>
    <row r="76" spans="1:19" s="44" customFormat="1" x14ac:dyDescent="0.25">
      <c r="A76" s="42" t="s">
        <v>19</v>
      </c>
      <c r="B76" s="43" t="s">
        <v>20</v>
      </c>
      <c r="C76" s="95">
        <v>514</v>
      </c>
      <c r="D76" s="95">
        <v>497</v>
      </c>
      <c r="E76" s="95">
        <v>30387</v>
      </c>
      <c r="F76" s="95">
        <v>28784</v>
      </c>
      <c r="G76" s="95">
        <v>185756</v>
      </c>
      <c r="H76" s="95">
        <v>8.3000000000000007</v>
      </c>
      <c r="I76" s="95">
        <v>149614</v>
      </c>
      <c r="J76" s="95">
        <v>36142</v>
      </c>
      <c r="K76" s="95">
        <v>6</v>
      </c>
      <c r="L76" s="95">
        <v>19</v>
      </c>
      <c r="M76" s="95">
        <v>432719</v>
      </c>
      <c r="N76" s="95">
        <v>5.4</v>
      </c>
      <c r="O76" s="95">
        <v>361841</v>
      </c>
      <c r="P76" s="95">
        <v>70878</v>
      </c>
      <c r="Q76" s="95">
        <v>5</v>
      </c>
      <c r="R76" s="95">
        <v>7.4</v>
      </c>
      <c r="S76" s="95">
        <v>2.2999999999999998</v>
      </c>
    </row>
    <row r="77" spans="1:19" s="44" customFormat="1" x14ac:dyDescent="0.25">
      <c r="A77" s="42" t="s">
        <v>21</v>
      </c>
      <c r="B77" s="43" t="s">
        <v>22</v>
      </c>
      <c r="C77" s="95">
        <v>556</v>
      </c>
      <c r="D77" s="95">
        <v>544</v>
      </c>
      <c r="E77" s="95">
        <v>28837</v>
      </c>
      <c r="F77" s="95">
        <v>27859</v>
      </c>
      <c r="G77" s="95">
        <v>175030</v>
      </c>
      <c r="H77" s="95">
        <v>6</v>
      </c>
      <c r="I77" s="95">
        <v>143228</v>
      </c>
      <c r="J77" s="95">
        <v>31802</v>
      </c>
      <c r="K77" s="95">
        <v>4.4000000000000004</v>
      </c>
      <c r="L77" s="95">
        <v>14.1</v>
      </c>
      <c r="M77" s="95">
        <v>427653</v>
      </c>
      <c r="N77" s="95">
        <v>4.7</v>
      </c>
      <c r="O77" s="95">
        <v>355981</v>
      </c>
      <c r="P77" s="95">
        <v>71672</v>
      </c>
      <c r="Q77" s="95">
        <v>2.9</v>
      </c>
      <c r="R77" s="95">
        <v>15</v>
      </c>
      <c r="S77" s="95">
        <v>2.4</v>
      </c>
    </row>
    <row r="78" spans="1:19" s="44" customFormat="1" x14ac:dyDescent="0.25">
      <c r="A78" s="42" t="s">
        <v>23</v>
      </c>
      <c r="B78" s="43" t="s">
        <v>24</v>
      </c>
      <c r="C78" s="95">
        <v>689</v>
      </c>
      <c r="D78" s="95">
        <v>670</v>
      </c>
      <c r="E78" s="95">
        <v>39962</v>
      </c>
      <c r="F78" s="95">
        <v>38392</v>
      </c>
      <c r="G78" s="95">
        <v>183200</v>
      </c>
      <c r="H78" s="95">
        <v>0.1</v>
      </c>
      <c r="I78" s="95">
        <v>161075</v>
      </c>
      <c r="J78" s="95">
        <v>22125</v>
      </c>
      <c r="K78" s="95">
        <v>-1.4</v>
      </c>
      <c r="L78" s="95">
        <v>11.7</v>
      </c>
      <c r="M78" s="95">
        <v>674031</v>
      </c>
      <c r="N78" s="95">
        <v>2.1</v>
      </c>
      <c r="O78" s="95">
        <v>612625</v>
      </c>
      <c r="P78" s="95">
        <v>61406</v>
      </c>
      <c r="Q78" s="95">
        <v>1.1000000000000001</v>
      </c>
      <c r="R78" s="95">
        <v>14.3</v>
      </c>
      <c r="S78" s="95">
        <v>3.7</v>
      </c>
    </row>
    <row r="79" spans="1:19" s="44" customFormat="1" x14ac:dyDescent="0.25">
      <c r="A79" s="42" t="s">
        <v>25</v>
      </c>
      <c r="B79" s="43" t="s">
        <v>26</v>
      </c>
      <c r="C79" s="95">
        <v>763</v>
      </c>
      <c r="D79" s="95">
        <v>750</v>
      </c>
      <c r="E79" s="95">
        <v>43055</v>
      </c>
      <c r="F79" s="95">
        <v>41925</v>
      </c>
      <c r="G79" s="95">
        <v>181094</v>
      </c>
      <c r="H79" s="95">
        <v>0.9</v>
      </c>
      <c r="I79" s="95">
        <v>152109</v>
      </c>
      <c r="J79" s="95">
        <v>28985</v>
      </c>
      <c r="K79" s="95">
        <v>0.8</v>
      </c>
      <c r="L79" s="95">
        <v>1</v>
      </c>
      <c r="M79" s="95">
        <v>639033</v>
      </c>
      <c r="N79" s="95">
        <v>0.4</v>
      </c>
      <c r="O79" s="95">
        <v>526384</v>
      </c>
      <c r="P79" s="95">
        <v>112649</v>
      </c>
      <c r="Q79" s="95">
        <v>1.3</v>
      </c>
      <c r="R79" s="95">
        <v>-3.6</v>
      </c>
      <c r="S79" s="95">
        <v>3.5</v>
      </c>
    </row>
    <row r="80" spans="1:19" s="44" customFormat="1" x14ac:dyDescent="0.25">
      <c r="A80" s="42" t="s">
        <v>27</v>
      </c>
      <c r="B80" s="43" t="s">
        <v>28</v>
      </c>
      <c r="C80" s="95">
        <v>96</v>
      </c>
      <c r="D80" s="95">
        <v>93</v>
      </c>
      <c r="E80" s="95">
        <v>5110</v>
      </c>
      <c r="F80" s="95">
        <v>4767</v>
      </c>
      <c r="G80" s="95">
        <v>18660</v>
      </c>
      <c r="H80" s="95">
        <v>7.1</v>
      </c>
      <c r="I80" s="95">
        <v>14756</v>
      </c>
      <c r="J80" s="95">
        <v>3904</v>
      </c>
      <c r="K80" s="95">
        <v>6.5</v>
      </c>
      <c r="L80" s="95">
        <v>9.5</v>
      </c>
      <c r="M80" s="95">
        <v>64182</v>
      </c>
      <c r="N80" s="95">
        <v>1.5</v>
      </c>
      <c r="O80" s="95">
        <v>54637</v>
      </c>
      <c r="P80" s="95">
        <v>9545</v>
      </c>
      <c r="Q80" s="95">
        <v>1.5</v>
      </c>
      <c r="R80" s="95">
        <v>1.6</v>
      </c>
      <c r="S80" s="95">
        <v>3.4</v>
      </c>
    </row>
    <row r="81" spans="1:19" s="44" customFormat="1" x14ac:dyDescent="0.25">
      <c r="A81" s="42" t="s">
        <v>29</v>
      </c>
      <c r="B81" s="43" t="s">
        <v>30</v>
      </c>
      <c r="C81" s="95">
        <v>168</v>
      </c>
      <c r="D81" s="95">
        <v>165</v>
      </c>
      <c r="E81" s="95">
        <v>10393</v>
      </c>
      <c r="F81" s="95">
        <v>9659</v>
      </c>
      <c r="G81" s="95">
        <v>43239</v>
      </c>
      <c r="H81" s="95">
        <v>8.1</v>
      </c>
      <c r="I81" s="95">
        <v>36604</v>
      </c>
      <c r="J81" s="95">
        <v>6635</v>
      </c>
      <c r="K81" s="95">
        <v>4.8</v>
      </c>
      <c r="L81" s="95">
        <v>31.2</v>
      </c>
      <c r="M81" s="95">
        <v>128731</v>
      </c>
      <c r="N81" s="95">
        <v>1.1000000000000001</v>
      </c>
      <c r="O81" s="95">
        <v>114795</v>
      </c>
      <c r="P81" s="95">
        <v>13936</v>
      </c>
      <c r="Q81" s="95">
        <v>-1.2</v>
      </c>
      <c r="R81" s="95">
        <v>24.6</v>
      </c>
      <c r="S81" s="95">
        <v>3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v>920512</v>
      </c>
      <c r="H82" s="33">
        <v>3.6004776476864322</v>
      </c>
      <c r="I82" s="31">
        <v>745814</v>
      </c>
      <c r="J82" s="31">
        <v>174698</v>
      </c>
      <c r="K82" s="33">
        <v>2.337752151892829</v>
      </c>
      <c r="L82" s="33">
        <v>9.3612279647435912</v>
      </c>
      <c r="M82" s="31">
        <v>2704667</v>
      </c>
      <c r="N82" s="33">
        <v>2.2301387363857543</v>
      </c>
      <c r="O82" s="31">
        <v>2254981</v>
      </c>
      <c r="P82" s="31">
        <v>449686</v>
      </c>
      <c r="Q82" s="33">
        <v>1.4315234738363074</v>
      </c>
      <c r="R82" s="33">
        <v>6.4322890163286388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v>5769626</v>
      </c>
      <c r="H83" s="38">
        <v>1.1684042341283458</v>
      </c>
      <c r="I83" s="35">
        <v>4845207</v>
      </c>
      <c r="J83" s="35">
        <v>924419</v>
      </c>
      <c r="K83" s="38">
        <v>0.32689225621295748</v>
      </c>
      <c r="L83" s="38">
        <v>5.8205849088569721</v>
      </c>
      <c r="M83" s="35">
        <v>16008165</v>
      </c>
      <c r="N83" s="38">
        <v>-0.47159860624370253</v>
      </c>
      <c r="O83" s="35">
        <v>13733058</v>
      </c>
      <c r="P83" s="35">
        <v>2275107</v>
      </c>
      <c r="Q83" s="38">
        <v>-0.93684366337511449</v>
      </c>
      <c r="R83" s="38">
        <v>2.4322346961057377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19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44" customFormat="1" x14ac:dyDescent="0.25">
      <c r="A86" s="85" t="s">
        <v>17</v>
      </c>
      <c r="B86" s="86" t="s">
        <v>18</v>
      </c>
      <c r="C86" s="96">
        <v>405</v>
      </c>
      <c r="D86" s="96">
        <v>389</v>
      </c>
      <c r="E86" s="96">
        <v>20811</v>
      </c>
      <c r="F86" s="96">
        <v>19917</v>
      </c>
      <c r="G86" s="96">
        <v>147874</v>
      </c>
      <c r="H86" s="96">
        <v>0.6</v>
      </c>
      <c r="I86" s="96">
        <v>101560</v>
      </c>
      <c r="J86" s="96">
        <v>46314</v>
      </c>
      <c r="K86" s="96">
        <v>-0.7</v>
      </c>
      <c r="L86" s="96">
        <v>3.6</v>
      </c>
      <c r="M86" s="96">
        <v>371483</v>
      </c>
      <c r="N86" s="96">
        <v>4.2</v>
      </c>
      <c r="O86" s="96">
        <v>256076</v>
      </c>
      <c r="P86" s="96">
        <v>115407</v>
      </c>
      <c r="Q86" s="96">
        <v>1</v>
      </c>
      <c r="R86" s="96">
        <v>12.1</v>
      </c>
      <c r="S86" s="96">
        <v>2.5</v>
      </c>
    </row>
    <row r="87" spans="1:19" s="44" customFormat="1" x14ac:dyDescent="0.25">
      <c r="A87" s="85" t="s">
        <v>19</v>
      </c>
      <c r="B87" s="86" t="s">
        <v>20</v>
      </c>
      <c r="C87" s="96">
        <v>515</v>
      </c>
      <c r="D87" s="96">
        <v>496</v>
      </c>
      <c r="E87" s="96">
        <v>30313</v>
      </c>
      <c r="F87" s="96">
        <v>28800</v>
      </c>
      <c r="G87" s="96">
        <v>193890</v>
      </c>
      <c r="H87" s="96">
        <v>-7.4</v>
      </c>
      <c r="I87" s="96">
        <v>159903</v>
      </c>
      <c r="J87" s="96">
        <v>33987</v>
      </c>
      <c r="K87" s="96">
        <v>-8.3000000000000007</v>
      </c>
      <c r="L87" s="96">
        <v>-2.8</v>
      </c>
      <c r="M87" s="96">
        <v>438953</v>
      </c>
      <c r="N87" s="96">
        <v>-6.6</v>
      </c>
      <c r="O87" s="96">
        <v>371927</v>
      </c>
      <c r="P87" s="96">
        <v>67026</v>
      </c>
      <c r="Q87" s="96">
        <v>-5.4</v>
      </c>
      <c r="R87" s="96">
        <v>-12.5</v>
      </c>
      <c r="S87" s="96">
        <v>2.2999999999999998</v>
      </c>
    </row>
    <row r="88" spans="1:19" s="44" customFormat="1" x14ac:dyDescent="0.25">
      <c r="A88" s="85" t="s">
        <v>21</v>
      </c>
      <c r="B88" s="86" t="s">
        <v>22</v>
      </c>
      <c r="C88" s="96">
        <v>554</v>
      </c>
      <c r="D88" s="96">
        <v>543</v>
      </c>
      <c r="E88" s="96">
        <v>28770</v>
      </c>
      <c r="F88" s="96">
        <v>27836</v>
      </c>
      <c r="G88" s="96">
        <v>197254</v>
      </c>
      <c r="H88" s="96">
        <v>3.7</v>
      </c>
      <c r="I88" s="96">
        <v>169773</v>
      </c>
      <c r="J88" s="96">
        <v>27481</v>
      </c>
      <c r="K88" s="96">
        <v>1</v>
      </c>
      <c r="L88" s="96">
        <v>24</v>
      </c>
      <c r="M88" s="96">
        <v>471860</v>
      </c>
      <c r="N88" s="96">
        <v>1.5</v>
      </c>
      <c r="O88" s="96">
        <v>406273</v>
      </c>
      <c r="P88" s="96">
        <v>65587</v>
      </c>
      <c r="Q88" s="96">
        <v>-0.3</v>
      </c>
      <c r="R88" s="96">
        <v>14.6</v>
      </c>
      <c r="S88" s="96">
        <v>2.4</v>
      </c>
    </row>
    <row r="89" spans="1:19" s="44" customFormat="1" x14ac:dyDescent="0.25">
      <c r="A89" s="85" t="s">
        <v>23</v>
      </c>
      <c r="B89" s="86" t="s">
        <v>24</v>
      </c>
      <c r="C89" s="96">
        <v>690</v>
      </c>
      <c r="D89" s="96">
        <v>666</v>
      </c>
      <c r="E89" s="96">
        <v>39993</v>
      </c>
      <c r="F89" s="96">
        <v>38289</v>
      </c>
      <c r="G89" s="96">
        <v>207584</v>
      </c>
      <c r="H89" s="96">
        <v>1</v>
      </c>
      <c r="I89" s="96">
        <v>183380</v>
      </c>
      <c r="J89" s="96">
        <v>24204</v>
      </c>
      <c r="K89" s="96">
        <v>-1.1000000000000001</v>
      </c>
      <c r="L89" s="96">
        <v>21</v>
      </c>
      <c r="M89" s="96">
        <v>694627</v>
      </c>
      <c r="N89" s="96">
        <v>3.3</v>
      </c>
      <c r="O89" s="96">
        <v>633530</v>
      </c>
      <c r="P89" s="96">
        <v>61097</v>
      </c>
      <c r="Q89" s="96">
        <v>2.9</v>
      </c>
      <c r="R89" s="96">
        <v>7.2</v>
      </c>
      <c r="S89" s="96">
        <v>3.3</v>
      </c>
    </row>
    <row r="90" spans="1:19" s="44" customFormat="1" x14ac:dyDescent="0.25">
      <c r="A90" s="85" t="s">
        <v>25</v>
      </c>
      <c r="B90" s="86" t="s">
        <v>26</v>
      </c>
      <c r="C90" s="96">
        <v>762</v>
      </c>
      <c r="D90" s="96">
        <v>749</v>
      </c>
      <c r="E90" s="96">
        <v>43083</v>
      </c>
      <c r="F90" s="96">
        <v>41871</v>
      </c>
      <c r="G90" s="96">
        <v>210700</v>
      </c>
      <c r="H90" s="96">
        <v>3.4</v>
      </c>
      <c r="I90" s="96">
        <v>173059</v>
      </c>
      <c r="J90" s="96">
        <v>37641</v>
      </c>
      <c r="K90" s="96">
        <v>2.2999999999999998</v>
      </c>
      <c r="L90" s="96">
        <v>8.8000000000000007</v>
      </c>
      <c r="M90" s="96">
        <v>697409</v>
      </c>
      <c r="N90" s="96">
        <v>3.2</v>
      </c>
      <c r="O90" s="96">
        <v>538823</v>
      </c>
      <c r="P90" s="96">
        <v>158586</v>
      </c>
      <c r="Q90" s="96">
        <v>2.8</v>
      </c>
      <c r="R90" s="96">
        <v>4.5999999999999996</v>
      </c>
      <c r="S90" s="96">
        <v>3.3</v>
      </c>
    </row>
    <row r="91" spans="1:19" s="44" customFormat="1" x14ac:dyDescent="0.25">
      <c r="A91" s="85" t="s">
        <v>27</v>
      </c>
      <c r="B91" s="86" t="s">
        <v>28</v>
      </c>
      <c r="C91" s="96">
        <v>96</v>
      </c>
      <c r="D91" s="96">
        <v>93</v>
      </c>
      <c r="E91" s="96">
        <v>5107</v>
      </c>
      <c r="F91" s="96">
        <v>4893</v>
      </c>
      <c r="G91" s="96">
        <v>20000</v>
      </c>
      <c r="H91" s="96">
        <v>-5.9</v>
      </c>
      <c r="I91" s="96">
        <v>16610</v>
      </c>
      <c r="J91" s="96">
        <v>3390</v>
      </c>
      <c r="K91" s="96">
        <v>-3.3</v>
      </c>
      <c r="L91" s="96">
        <v>-16.8</v>
      </c>
      <c r="M91" s="96">
        <v>66468</v>
      </c>
      <c r="N91" s="96">
        <v>-7.4</v>
      </c>
      <c r="O91" s="96">
        <v>57780</v>
      </c>
      <c r="P91" s="96">
        <v>8688</v>
      </c>
      <c r="Q91" s="96">
        <v>-5</v>
      </c>
      <c r="R91" s="96">
        <v>-20.6</v>
      </c>
      <c r="S91" s="96">
        <v>3.3</v>
      </c>
    </row>
    <row r="92" spans="1:19" s="44" customFormat="1" x14ac:dyDescent="0.25">
      <c r="A92" s="85" t="s">
        <v>29</v>
      </c>
      <c r="B92" s="86" t="s">
        <v>30</v>
      </c>
      <c r="C92" s="96">
        <v>169</v>
      </c>
      <c r="D92" s="96">
        <v>166</v>
      </c>
      <c r="E92" s="96">
        <v>10448</v>
      </c>
      <c r="F92" s="96">
        <v>9762</v>
      </c>
      <c r="G92" s="96">
        <v>53372</v>
      </c>
      <c r="H92" s="96">
        <v>-4.5999999999999996</v>
      </c>
      <c r="I92" s="96">
        <v>46154</v>
      </c>
      <c r="J92" s="96">
        <v>7218</v>
      </c>
      <c r="K92" s="96">
        <v>-6.6</v>
      </c>
      <c r="L92" s="96">
        <v>10.9</v>
      </c>
      <c r="M92" s="96">
        <v>145928</v>
      </c>
      <c r="N92" s="96">
        <v>-5.3</v>
      </c>
      <c r="O92" s="96">
        <v>129638</v>
      </c>
      <c r="P92" s="96">
        <v>16290</v>
      </c>
      <c r="Q92" s="96">
        <v>-6.2</v>
      </c>
      <c r="R92" s="96">
        <v>2.6</v>
      </c>
      <c r="S92" s="96">
        <v>2.7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v>1030674</v>
      </c>
      <c r="H93" s="33">
        <v>-0.22922591724247354</v>
      </c>
      <c r="I93" s="31">
        <v>850439</v>
      </c>
      <c r="J93" s="31">
        <v>180235</v>
      </c>
      <c r="K93" s="33">
        <v>-1.798469770696542</v>
      </c>
      <c r="L93" s="33">
        <v>7.9070574993414198</v>
      </c>
      <c r="M93" s="31">
        <v>2886728</v>
      </c>
      <c r="N93" s="33">
        <v>0.73863346875762659</v>
      </c>
      <c r="O93" s="31">
        <v>2394047</v>
      </c>
      <c r="P93" s="31">
        <v>492681</v>
      </c>
      <c r="Q93" s="33">
        <v>2.7826743840606127E-2</v>
      </c>
      <c r="R93" s="33">
        <v>4.3415554628415833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v>6800300</v>
      </c>
      <c r="H94" s="38">
        <v>0.95406288032393149</v>
      </c>
      <c r="I94" s="35">
        <v>5695646</v>
      </c>
      <c r="J94" s="35">
        <v>1104654</v>
      </c>
      <c r="K94" s="38">
        <v>3.7222799877980606E-3</v>
      </c>
      <c r="L94" s="38">
        <v>6.155487218912171</v>
      </c>
      <c r="M94" s="35">
        <v>18894893</v>
      </c>
      <c r="N94" s="38">
        <v>-0.28858688628386631</v>
      </c>
      <c r="O94" s="35">
        <v>16127105</v>
      </c>
      <c r="P94" s="35">
        <v>2767788</v>
      </c>
      <c r="Q94" s="38">
        <v>-0.79481737341056657</v>
      </c>
      <c r="R94" s="38">
        <v>2.7669751149719275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19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19" s="44" customFormat="1" x14ac:dyDescent="0.25">
      <c r="A97" s="85" t="s">
        <v>17</v>
      </c>
      <c r="B97" s="86" t="s">
        <v>18</v>
      </c>
      <c r="C97" s="97">
        <v>405</v>
      </c>
      <c r="D97" s="97">
        <v>387</v>
      </c>
      <c r="E97" s="97">
        <v>20790</v>
      </c>
      <c r="F97" s="97">
        <v>19885</v>
      </c>
      <c r="G97" s="97">
        <v>132981</v>
      </c>
      <c r="H97" s="97">
        <v>-5.2</v>
      </c>
      <c r="I97" s="97">
        <v>100303</v>
      </c>
      <c r="J97" s="97">
        <v>32678</v>
      </c>
      <c r="K97" s="97">
        <v>-6.1</v>
      </c>
      <c r="L97" s="97">
        <v>-2.2000000000000002</v>
      </c>
      <c r="M97" s="97">
        <v>302784</v>
      </c>
      <c r="N97" s="97">
        <v>-3.5</v>
      </c>
      <c r="O97" s="97">
        <v>230479</v>
      </c>
      <c r="P97" s="97">
        <v>72305</v>
      </c>
      <c r="Q97" s="97">
        <v>-5</v>
      </c>
      <c r="R97" s="97">
        <v>1.5</v>
      </c>
      <c r="S97" s="97">
        <v>2.2999999999999998</v>
      </c>
    </row>
    <row r="98" spans="1:19" s="44" customFormat="1" x14ac:dyDescent="0.25">
      <c r="A98" s="85" t="s">
        <v>19</v>
      </c>
      <c r="B98" s="86" t="s">
        <v>20</v>
      </c>
      <c r="C98" s="97">
        <v>515</v>
      </c>
      <c r="D98" s="97">
        <v>497</v>
      </c>
      <c r="E98" s="97">
        <v>30319</v>
      </c>
      <c r="F98" s="97">
        <v>28863</v>
      </c>
      <c r="G98" s="97">
        <v>201323</v>
      </c>
      <c r="H98" s="97">
        <v>-3</v>
      </c>
      <c r="I98" s="97">
        <v>167937</v>
      </c>
      <c r="J98" s="97">
        <v>33386</v>
      </c>
      <c r="K98" s="97">
        <v>-4.5999999999999996</v>
      </c>
      <c r="L98" s="97">
        <v>6.2</v>
      </c>
      <c r="M98" s="97">
        <v>420991</v>
      </c>
      <c r="N98" s="97">
        <v>-5.4</v>
      </c>
      <c r="O98" s="97">
        <v>357965</v>
      </c>
      <c r="P98" s="97">
        <v>63026</v>
      </c>
      <c r="Q98" s="97">
        <v>-5.5</v>
      </c>
      <c r="R98" s="97">
        <v>-5.4</v>
      </c>
      <c r="S98" s="97">
        <v>2.1</v>
      </c>
    </row>
    <row r="99" spans="1:19" s="44" customFormat="1" x14ac:dyDescent="0.25">
      <c r="A99" s="85" t="s">
        <v>21</v>
      </c>
      <c r="B99" s="86" t="s">
        <v>22</v>
      </c>
      <c r="C99" s="97">
        <v>553</v>
      </c>
      <c r="D99" s="97">
        <v>542</v>
      </c>
      <c r="E99" s="97">
        <v>28742</v>
      </c>
      <c r="F99" s="97">
        <v>27892</v>
      </c>
      <c r="G99" s="97">
        <v>191137</v>
      </c>
      <c r="H99" s="97">
        <v>-0.5</v>
      </c>
      <c r="I99" s="97">
        <v>166524</v>
      </c>
      <c r="J99" s="97">
        <v>24613</v>
      </c>
      <c r="K99" s="97">
        <v>-3.8</v>
      </c>
      <c r="L99" s="97">
        <v>29.8</v>
      </c>
      <c r="M99" s="97">
        <v>466711</v>
      </c>
      <c r="N99" s="97">
        <v>-3.3</v>
      </c>
      <c r="O99" s="97">
        <v>412654</v>
      </c>
      <c r="P99" s="97">
        <v>54057</v>
      </c>
      <c r="Q99" s="97">
        <v>-5.2</v>
      </c>
      <c r="R99" s="97">
        <v>13.7</v>
      </c>
      <c r="S99" s="97">
        <v>2.4</v>
      </c>
    </row>
    <row r="100" spans="1:19" s="44" customFormat="1" x14ac:dyDescent="0.25">
      <c r="A100" s="85" t="s">
        <v>23</v>
      </c>
      <c r="B100" s="86" t="s">
        <v>24</v>
      </c>
      <c r="C100" s="97">
        <v>688</v>
      </c>
      <c r="D100" s="97">
        <v>667</v>
      </c>
      <c r="E100" s="97">
        <v>39951</v>
      </c>
      <c r="F100" s="97">
        <v>38344</v>
      </c>
      <c r="G100" s="97">
        <v>211975</v>
      </c>
      <c r="H100" s="97">
        <v>-5.6</v>
      </c>
      <c r="I100" s="97">
        <v>189152</v>
      </c>
      <c r="J100" s="97">
        <v>22823</v>
      </c>
      <c r="K100" s="97">
        <v>-5.9</v>
      </c>
      <c r="L100" s="97">
        <v>-3</v>
      </c>
      <c r="M100" s="97">
        <v>646786</v>
      </c>
      <c r="N100" s="97">
        <v>-2.5</v>
      </c>
      <c r="O100" s="97">
        <v>593099</v>
      </c>
      <c r="P100" s="97">
        <v>53687</v>
      </c>
      <c r="Q100" s="97">
        <v>-2.1</v>
      </c>
      <c r="R100" s="97">
        <v>-6.8</v>
      </c>
      <c r="S100" s="97">
        <v>3.1</v>
      </c>
    </row>
    <row r="101" spans="1:19" s="44" customFormat="1" x14ac:dyDescent="0.25">
      <c r="A101" s="85" t="s">
        <v>25</v>
      </c>
      <c r="B101" s="86" t="s">
        <v>26</v>
      </c>
      <c r="C101" s="97">
        <v>762</v>
      </c>
      <c r="D101" s="97">
        <v>747</v>
      </c>
      <c r="E101" s="97">
        <v>43146</v>
      </c>
      <c r="F101" s="97">
        <v>41775</v>
      </c>
      <c r="G101" s="97">
        <v>202826</v>
      </c>
      <c r="H101" s="97">
        <v>-5.2</v>
      </c>
      <c r="I101" s="97">
        <v>177693</v>
      </c>
      <c r="J101" s="97">
        <v>25133</v>
      </c>
      <c r="K101" s="97">
        <v>-5.5</v>
      </c>
      <c r="L101" s="97">
        <v>-2.8</v>
      </c>
      <c r="M101" s="97">
        <v>580721</v>
      </c>
      <c r="N101" s="97">
        <v>-3.1</v>
      </c>
      <c r="O101" s="97">
        <v>498681</v>
      </c>
      <c r="P101" s="97">
        <v>82040</v>
      </c>
      <c r="Q101" s="97">
        <v>-3.2</v>
      </c>
      <c r="R101" s="97">
        <v>-1.9</v>
      </c>
      <c r="S101" s="97">
        <v>2.9</v>
      </c>
    </row>
    <row r="102" spans="1:19" s="44" customFormat="1" x14ac:dyDescent="0.25">
      <c r="A102" s="85" t="s">
        <v>27</v>
      </c>
      <c r="B102" s="86" t="s">
        <v>28</v>
      </c>
      <c r="C102" s="97">
        <v>96</v>
      </c>
      <c r="D102" s="97">
        <v>92</v>
      </c>
      <c r="E102" s="97">
        <v>5108</v>
      </c>
      <c r="F102" s="97">
        <v>4880</v>
      </c>
      <c r="G102" s="97">
        <v>23158</v>
      </c>
      <c r="H102" s="97">
        <v>-3.7</v>
      </c>
      <c r="I102" s="97">
        <v>19640</v>
      </c>
      <c r="J102" s="97">
        <v>3518</v>
      </c>
      <c r="K102" s="97">
        <v>-2.7</v>
      </c>
      <c r="L102" s="97">
        <v>-9</v>
      </c>
      <c r="M102" s="97">
        <v>70088</v>
      </c>
      <c r="N102" s="97">
        <v>-4.4000000000000004</v>
      </c>
      <c r="O102" s="97">
        <v>61742</v>
      </c>
      <c r="P102" s="97">
        <v>8346</v>
      </c>
      <c r="Q102" s="97">
        <v>-1.9</v>
      </c>
      <c r="R102" s="97">
        <v>-19.5</v>
      </c>
      <c r="S102" s="97">
        <v>3</v>
      </c>
    </row>
    <row r="103" spans="1:19" s="44" customFormat="1" x14ac:dyDescent="0.25">
      <c r="A103" s="85" t="s">
        <v>29</v>
      </c>
      <c r="B103" s="86" t="s">
        <v>30</v>
      </c>
      <c r="C103" s="97">
        <v>168</v>
      </c>
      <c r="D103" s="97">
        <v>165</v>
      </c>
      <c r="E103" s="97">
        <v>10411</v>
      </c>
      <c r="F103" s="97">
        <v>9803</v>
      </c>
      <c r="G103" s="97">
        <v>55928</v>
      </c>
      <c r="H103" s="97">
        <v>-3.1</v>
      </c>
      <c r="I103" s="97">
        <v>49762</v>
      </c>
      <c r="J103" s="97">
        <v>6166</v>
      </c>
      <c r="K103" s="97">
        <v>-4</v>
      </c>
      <c r="L103" s="97">
        <v>4.8</v>
      </c>
      <c r="M103" s="97">
        <v>138053</v>
      </c>
      <c r="N103" s="97">
        <v>-4.3</v>
      </c>
      <c r="O103" s="97">
        <v>125149</v>
      </c>
      <c r="P103" s="97">
        <v>12904</v>
      </c>
      <c r="Q103" s="97">
        <v>-4.9000000000000004</v>
      </c>
      <c r="R103" s="97">
        <v>2.2000000000000002</v>
      </c>
      <c r="S103" s="97">
        <v>2.5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v>1019328</v>
      </c>
      <c r="H104" s="33">
        <v>-3.8407912139330307</v>
      </c>
      <c r="I104" s="31">
        <v>871011</v>
      </c>
      <c r="J104" s="31">
        <v>148317</v>
      </c>
      <c r="K104" s="33">
        <v>-5.0258258886951666</v>
      </c>
      <c r="L104" s="33">
        <v>3.7624441195195146</v>
      </c>
      <c r="M104" s="31">
        <v>2626134</v>
      </c>
      <c r="N104" s="33">
        <v>-3.5090278387602751</v>
      </c>
      <c r="O104" s="31">
        <v>2279769</v>
      </c>
      <c r="P104" s="31">
        <v>346365</v>
      </c>
      <c r="Q104" s="33">
        <v>-3.8875116990868435</v>
      </c>
      <c r="R104" s="33">
        <v>-0.94149409278236362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v>7819628</v>
      </c>
      <c r="H105" s="38">
        <v>0.30210069783824167</v>
      </c>
      <c r="I105" s="35">
        <v>6566657</v>
      </c>
      <c r="J105" s="35">
        <v>1252971</v>
      </c>
      <c r="K105" s="38">
        <v>-0.69383354679149534</v>
      </c>
      <c r="L105" s="38">
        <v>5.866473348153292</v>
      </c>
      <c r="M105" s="35">
        <v>21521027</v>
      </c>
      <c r="N105" s="38">
        <v>-0.69303448408247448</v>
      </c>
      <c r="O105" s="35">
        <v>18406874</v>
      </c>
      <c r="P105" s="35">
        <v>3114153</v>
      </c>
      <c r="Q105" s="38">
        <v>-1.1886166918246346</v>
      </c>
      <c r="R105" s="38">
        <v>2.3408413554993075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19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19" s="44" customFormat="1" x14ac:dyDescent="0.25">
      <c r="A108" s="87" t="s">
        <v>17</v>
      </c>
      <c r="B108" s="88" t="s">
        <v>18</v>
      </c>
      <c r="C108" s="98">
        <v>411</v>
      </c>
      <c r="D108" s="98">
        <v>388</v>
      </c>
      <c r="E108" s="98">
        <v>20881</v>
      </c>
      <c r="F108" s="98">
        <v>20046</v>
      </c>
      <c r="G108" s="98">
        <v>124154</v>
      </c>
      <c r="H108" s="98">
        <v>2.4</v>
      </c>
      <c r="I108" s="98">
        <v>90782</v>
      </c>
      <c r="J108" s="98">
        <v>33372</v>
      </c>
      <c r="K108" s="98">
        <v>1</v>
      </c>
      <c r="L108" s="98">
        <v>6.5</v>
      </c>
      <c r="M108" s="98">
        <v>301161</v>
      </c>
      <c r="N108" s="98">
        <v>1.3</v>
      </c>
      <c r="O108" s="98">
        <v>232927</v>
      </c>
      <c r="P108" s="98">
        <v>68234</v>
      </c>
      <c r="Q108" s="98">
        <v>3.3</v>
      </c>
      <c r="R108" s="98">
        <v>-5</v>
      </c>
      <c r="S108" s="98">
        <v>2.4</v>
      </c>
    </row>
    <row r="109" spans="1:19" s="44" customFormat="1" x14ac:dyDescent="0.25">
      <c r="A109" s="87" t="s">
        <v>19</v>
      </c>
      <c r="B109" s="88" t="s">
        <v>20</v>
      </c>
      <c r="C109" s="98">
        <v>515</v>
      </c>
      <c r="D109" s="98">
        <v>491</v>
      </c>
      <c r="E109" s="98">
        <v>30366</v>
      </c>
      <c r="F109" s="98">
        <v>28635</v>
      </c>
      <c r="G109" s="98">
        <v>176942</v>
      </c>
      <c r="H109" s="98">
        <v>-3.4</v>
      </c>
      <c r="I109" s="98">
        <v>146020</v>
      </c>
      <c r="J109" s="98">
        <v>30922</v>
      </c>
      <c r="K109" s="98">
        <v>-4.0999999999999996</v>
      </c>
      <c r="L109" s="98">
        <v>0.3</v>
      </c>
      <c r="M109" s="98">
        <v>396877</v>
      </c>
      <c r="N109" s="98">
        <v>-5.8</v>
      </c>
      <c r="O109" s="98">
        <v>335434</v>
      </c>
      <c r="P109" s="98">
        <v>61443</v>
      </c>
      <c r="Q109" s="98">
        <v>-5.3</v>
      </c>
      <c r="R109" s="98">
        <v>-8.5</v>
      </c>
      <c r="S109" s="98">
        <v>2.2000000000000002</v>
      </c>
    </row>
    <row r="110" spans="1:19" s="44" customFormat="1" x14ac:dyDescent="0.25">
      <c r="A110" s="87" t="s">
        <v>21</v>
      </c>
      <c r="B110" s="88" t="s">
        <v>22</v>
      </c>
      <c r="C110" s="98">
        <v>552</v>
      </c>
      <c r="D110" s="98">
        <v>542</v>
      </c>
      <c r="E110" s="98">
        <v>28765</v>
      </c>
      <c r="F110" s="98">
        <v>27913</v>
      </c>
      <c r="G110" s="98">
        <v>164707</v>
      </c>
      <c r="H110" s="98">
        <v>4.5</v>
      </c>
      <c r="I110" s="98">
        <v>147360</v>
      </c>
      <c r="J110" s="98">
        <v>17347</v>
      </c>
      <c r="K110" s="98">
        <v>4.5</v>
      </c>
      <c r="L110" s="98">
        <v>3.9</v>
      </c>
      <c r="M110" s="98">
        <v>441392</v>
      </c>
      <c r="N110" s="98">
        <v>1</v>
      </c>
      <c r="O110" s="98">
        <v>399939</v>
      </c>
      <c r="P110" s="98">
        <v>41453</v>
      </c>
      <c r="Q110" s="98">
        <v>1</v>
      </c>
      <c r="R110" s="98">
        <v>1.4</v>
      </c>
      <c r="S110" s="98">
        <v>2.7</v>
      </c>
    </row>
    <row r="111" spans="1:19" s="44" customFormat="1" x14ac:dyDescent="0.25">
      <c r="A111" s="87" t="s">
        <v>23</v>
      </c>
      <c r="B111" s="88" t="s">
        <v>24</v>
      </c>
      <c r="C111" s="98">
        <v>694</v>
      </c>
      <c r="D111" s="98">
        <v>674</v>
      </c>
      <c r="E111" s="98">
        <v>40342</v>
      </c>
      <c r="F111" s="98">
        <v>38804</v>
      </c>
      <c r="G111" s="98">
        <v>183694</v>
      </c>
      <c r="H111" s="98">
        <v>7.4</v>
      </c>
      <c r="I111" s="98">
        <v>166803</v>
      </c>
      <c r="J111" s="98">
        <v>16891</v>
      </c>
      <c r="K111" s="98">
        <v>6.4</v>
      </c>
      <c r="L111" s="98">
        <v>18.100000000000001</v>
      </c>
      <c r="M111" s="98">
        <v>620236</v>
      </c>
      <c r="N111" s="98">
        <v>4.8</v>
      </c>
      <c r="O111" s="98">
        <v>583080</v>
      </c>
      <c r="P111" s="98">
        <v>37156</v>
      </c>
      <c r="Q111" s="98">
        <v>5</v>
      </c>
      <c r="R111" s="98">
        <v>1</v>
      </c>
      <c r="S111" s="98">
        <v>3.4</v>
      </c>
    </row>
    <row r="112" spans="1:19" s="44" customFormat="1" x14ac:dyDescent="0.25">
      <c r="A112" s="87" t="s">
        <v>25</v>
      </c>
      <c r="B112" s="88" t="s">
        <v>26</v>
      </c>
      <c r="C112" s="98">
        <v>765</v>
      </c>
      <c r="D112" s="98">
        <v>749</v>
      </c>
      <c r="E112" s="98">
        <v>43179</v>
      </c>
      <c r="F112" s="98">
        <v>41934</v>
      </c>
      <c r="G112" s="98">
        <v>191063</v>
      </c>
      <c r="H112" s="98">
        <v>-0.3</v>
      </c>
      <c r="I112" s="98">
        <v>168967</v>
      </c>
      <c r="J112" s="98">
        <v>22096</v>
      </c>
      <c r="K112" s="98">
        <v>-0.1</v>
      </c>
      <c r="L112" s="98">
        <v>-1.9</v>
      </c>
      <c r="M112" s="98">
        <v>626213</v>
      </c>
      <c r="N112" s="98">
        <v>1</v>
      </c>
      <c r="O112" s="98">
        <v>547130</v>
      </c>
      <c r="P112" s="98">
        <v>79083</v>
      </c>
      <c r="Q112" s="98">
        <v>0</v>
      </c>
      <c r="R112" s="98">
        <v>8.3000000000000007</v>
      </c>
      <c r="S112" s="98">
        <v>3.3</v>
      </c>
    </row>
    <row r="113" spans="1:19" s="44" customFormat="1" x14ac:dyDescent="0.25">
      <c r="A113" s="87" t="s">
        <v>27</v>
      </c>
      <c r="B113" s="88" t="s">
        <v>28</v>
      </c>
      <c r="C113" s="98">
        <v>95</v>
      </c>
      <c r="D113" s="98">
        <v>92</v>
      </c>
      <c r="E113" s="98">
        <v>5065</v>
      </c>
      <c r="F113" s="98">
        <v>4852</v>
      </c>
      <c r="G113" s="98">
        <v>20604</v>
      </c>
      <c r="H113" s="98">
        <v>-1.9</v>
      </c>
      <c r="I113" s="98">
        <v>17619</v>
      </c>
      <c r="J113" s="98">
        <v>2985</v>
      </c>
      <c r="K113" s="98">
        <v>1.5</v>
      </c>
      <c r="L113" s="98">
        <v>-18.2</v>
      </c>
      <c r="M113" s="98">
        <v>66091</v>
      </c>
      <c r="N113" s="98">
        <v>-7.2</v>
      </c>
      <c r="O113" s="98">
        <v>59807</v>
      </c>
      <c r="P113" s="98">
        <v>6284</v>
      </c>
      <c r="Q113" s="98">
        <v>-4.3</v>
      </c>
      <c r="R113" s="98">
        <v>-28</v>
      </c>
      <c r="S113" s="98">
        <v>3.2</v>
      </c>
    </row>
    <row r="114" spans="1:19" s="44" customFormat="1" x14ac:dyDescent="0.25">
      <c r="A114" s="87" t="s">
        <v>29</v>
      </c>
      <c r="B114" s="88" t="s">
        <v>30</v>
      </c>
      <c r="C114" s="98">
        <v>170</v>
      </c>
      <c r="D114" s="98">
        <v>167</v>
      </c>
      <c r="E114" s="98">
        <v>10427</v>
      </c>
      <c r="F114" s="98">
        <v>10024</v>
      </c>
      <c r="G114" s="98">
        <v>49103</v>
      </c>
      <c r="H114" s="98">
        <v>-1.1000000000000001</v>
      </c>
      <c r="I114" s="98">
        <v>44028</v>
      </c>
      <c r="J114" s="98">
        <v>5075</v>
      </c>
      <c r="K114" s="98">
        <v>3.9</v>
      </c>
      <c r="L114" s="98">
        <v>-30.4</v>
      </c>
      <c r="M114" s="98">
        <v>132794</v>
      </c>
      <c r="N114" s="98">
        <v>-2.4</v>
      </c>
      <c r="O114" s="98">
        <v>122352</v>
      </c>
      <c r="P114" s="98">
        <v>10442</v>
      </c>
      <c r="Q114" s="98">
        <v>2.7</v>
      </c>
      <c r="R114" s="98">
        <v>-38.299999999999997</v>
      </c>
      <c r="S114" s="98">
        <v>2.7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v>910267</v>
      </c>
      <c r="H115" s="33">
        <v>1.6599211082371852</v>
      </c>
      <c r="I115" s="31">
        <v>781579</v>
      </c>
      <c r="J115" s="31">
        <v>128688</v>
      </c>
      <c r="K115" s="33">
        <v>1.6637876761864163</v>
      </c>
      <c r="L115" s="33">
        <v>1.6364440513047356</v>
      </c>
      <c r="M115" s="31">
        <v>2584764</v>
      </c>
      <c r="N115" s="33">
        <v>0.3844083536774292</v>
      </c>
      <c r="O115" s="31">
        <v>2280669</v>
      </c>
      <c r="P115" s="31">
        <v>304095</v>
      </c>
      <c r="Q115" s="33">
        <v>0.9339850811992676</v>
      </c>
      <c r="R115" s="33">
        <v>-3.5540642116580727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v>8729895</v>
      </c>
      <c r="H116" s="38">
        <v>0.44198456419391619</v>
      </c>
      <c r="I116" s="35">
        <v>7348236</v>
      </c>
      <c r="J116" s="35">
        <v>1381659</v>
      </c>
      <c r="K116" s="38">
        <v>-0.44827994973802276</v>
      </c>
      <c r="L116" s="38">
        <v>5.4576748552652248</v>
      </c>
      <c r="M116" s="35">
        <v>24105791</v>
      </c>
      <c r="N116" s="38">
        <v>-0.57861307241310556</v>
      </c>
      <c r="O116" s="35">
        <v>20687543</v>
      </c>
      <c r="P116" s="35">
        <v>3418248</v>
      </c>
      <c r="Q116" s="38">
        <v>-0.95900211500863008</v>
      </c>
      <c r="R116" s="38">
        <v>1.7873733259008446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19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44" customFormat="1" x14ac:dyDescent="0.25">
      <c r="A119" s="87" t="s">
        <v>17</v>
      </c>
      <c r="B119" s="88" t="s">
        <v>18</v>
      </c>
      <c r="C119" s="99">
        <v>409</v>
      </c>
      <c r="D119" s="99">
        <v>372</v>
      </c>
      <c r="E119" s="99">
        <v>20895</v>
      </c>
      <c r="F119" s="99">
        <v>20025</v>
      </c>
      <c r="G119" s="99">
        <v>108702</v>
      </c>
      <c r="H119" s="99">
        <v>11.1</v>
      </c>
      <c r="I119" s="99">
        <v>77758</v>
      </c>
      <c r="J119" s="99">
        <v>30944</v>
      </c>
      <c r="K119" s="99">
        <v>7.7</v>
      </c>
      <c r="L119" s="99">
        <v>20.6</v>
      </c>
      <c r="M119" s="99">
        <v>236260</v>
      </c>
      <c r="N119" s="99">
        <v>10.199999999999999</v>
      </c>
      <c r="O119" s="99">
        <v>177233</v>
      </c>
      <c r="P119" s="99">
        <v>59027</v>
      </c>
      <c r="Q119" s="99">
        <v>7.5</v>
      </c>
      <c r="R119" s="99">
        <v>19.100000000000001</v>
      </c>
      <c r="S119" s="99">
        <v>2.2000000000000002</v>
      </c>
    </row>
    <row r="120" spans="1:19" s="44" customFormat="1" x14ac:dyDescent="0.25">
      <c r="A120" s="87" t="s">
        <v>19</v>
      </c>
      <c r="B120" s="88" t="s">
        <v>20</v>
      </c>
      <c r="C120" s="99">
        <v>514</v>
      </c>
      <c r="D120" s="99">
        <v>481</v>
      </c>
      <c r="E120" s="99">
        <v>30266</v>
      </c>
      <c r="F120" s="99">
        <v>28552</v>
      </c>
      <c r="G120" s="99">
        <v>169471</v>
      </c>
      <c r="H120" s="99">
        <v>8</v>
      </c>
      <c r="I120" s="99">
        <v>137433</v>
      </c>
      <c r="J120" s="99">
        <v>32038</v>
      </c>
      <c r="K120" s="99">
        <v>6.8</v>
      </c>
      <c r="L120" s="99">
        <v>13.5</v>
      </c>
      <c r="M120" s="99">
        <v>361884</v>
      </c>
      <c r="N120" s="99">
        <v>3.9</v>
      </c>
      <c r="O120" s="99">
        <v>297100</v>
      </c>
      <c r="P120" s="99">
        <v>64784</v>
      </c>
      <c r="Q120" s="99">
        <v>2.8</v>
      </c>
      <c r="R120" s="99">
        <v>9.3000000000000007</v>
      </c>
      <c r="S120" s="99">
        <v>2.1</v>
      </c>
    </row>
    <row r="121" spans="1:19" s="44" customFormat="1" x14ac:dyDescent="0.25">
      <c r="A121" s="87" t="s">
        <v>21</v>
      </c>
      <c r="B121" s="88" t="s">
        <v>22</v>
      </c>
      <c r="C121" s="99">
        <v>548</v>
      </c>
      <c r="D121" s="99">
        <v>527</v>
      </c>
      <c r="E121" s="99">
        <v>28633</v>
      </c>
      <c r="F121" s="99">
        <v>27739</v>
      </c>
      <c r="G121" s="99">
        <v>151382</v>
      </c>
      <c r="H121" s="99">
        <v>8.3000000000000007</v>
      </c>
      <c r="I121" s="99">
        <v>136020</v>
      </c>
      <c r="J121" s="99">
        <v>15362</v>
      </c>
      <c r="K121" s="99">
        <v>9.6</v>
      </c>
      <c r="L121" s="99">
        <v>-1.9</v>
      </c>
      <c r="M121" s="99">
        <v>380866</v>
      </c>
      <c r="N121" s="99">
        <v>1.4</v>
      </c>
      <c r="O121" s="99">
        <v>345417</v>
      </c>
      <c r="P121" s="99">
        <v>35449</v>
      </c>
      <c r="Q121" s="99">
        <v>2.2999999999999998</v>
      </c>
      <c r="R121" s="99">
        <v>-6.4</v>
      </c>
      <c r="S121" s="99">
        <v>2.5</v>
      </c>
    </row>
    <row r="122" spans="1:19" s="44" customFormat="1" x14ac:dyDescent="0.25">
      <c r="A122" s="87" t="s">
        <v>23</v>
      </c>
      <c r="B122" s="88" t="s">
        <v>24</v>
      </c>
      <c r="C122" s="99">
        <v>694</v>
      </c>
      <c r="D122" s="99">
        <v>642</v>
      </c>
      <c r="E122" s="99">
        <v>40258</v>
      </c>
      <c r="F122" s="99">
        <v>37749</v>
      </c>
      <c r="G122" s="99">
        <v>165111</v>
      </c>
      <c r="H122" s="99">
        <v>4</v>
      </c>
      <c r="I122" s="99">
        <v>149520</v>
      </c>
      <c r="J122" s="99">
        <v>15591</v>
      </c>
      <c r="K122" s="99">
        <v>4.0999999999999996</v>
      </c>
      <c r="L122" s="99">
        <v>3</v>
      </c>
      <c r="M122" s="99">
        <v>534289</v>
      </c>
      <c r="N122" s="99">
        <v>3.1</v>
      </c>
      <c r="O122" s="99">
        <v>500809</v>
      </c>
      <c r="P122" s="99">
        <v>33480</v>
      </c>
      <c r="Q122" s="99">
        <v>4</v>
      </c>
      <c r="R122" s="99">
        <v>-7.9</v>
      </c>
      <c r="S122" s="99">
        <v>3.2</v>
      </c>
    </row>
    <row r="123" spans="1:19" s="44" customFormat="1" x14ac:dyDescent="0.25">
      <c r="A123" s="87" t="s">
        <v>25</v>
      </c>
      <c r="B123" s="88" t="s">
        <v>26</v>
      </c>
      <c r="C123" s="99">
        <v>764</v>
      </c>
      <c r="D123" s="99">
        <v>736</v>
      </c>
      <c r="E123" s="99">
        <v>43026</v>
      </c>
      <c r="F123" s="99">
        <v>41450</v>
      </c>
      <c r="G123" s="99">
        <v>159737</v>
      </c>
      <c r="H123" s="99">
        <v>11.4</v>
      </c>
      <c r="I123" s="99">
        <v>139472</v>
      </c>
      <c r="J123" s="99">
        <v>20265</v>
      </c>
      <c r="K123" s="99">
        <v>9.1</v>
      </c>
      <c r="L123" s="99">
        <v>30.2</v>
      </c>
      <c r="M123" s="99">
        <v>456823</v>
      </c>
      <c r="N123" s="99">
        <v>7.9</v>
      </c>
      <c r="O123" s="99">
        <v>400053</v>
      </c>
      <c r="P123" s="99">
        <v>56770</v>
      </c>
      <c r="Q123" s="99">
        <v>6.8</v>
      </c>
      <c r="R123" s="99">
        <v>16.7</v>
      </c>
      <c r="S123" s="99">
        <v>2.9</v>
      </c>
    </row>
    <row r="124" spans="1:19" s="44" customFormat="1" x14ac:dyDescent="0.25">
      <c r="A124" s="87" t="s">
        <v>27</v>
      </c>
      <c r="B124" s="88" t="s">
        <v>28</v>
      </c>
      <c r="C124" s="99">
        <v>95</v>
      </c>
      <c r="D124" s="99">
        <v>90</v>
      </c>
      <c r="E124" s="99">
        <v>5058</v>
      </c>
      <c r="F124" s="99">
        <v>4827</v>
      </c>
      <c r="G124" s="99">
        <v>20479</v>
      </c>
      <c r="H124" s="99">
        <v>8</v>
      </c>
      <c r="I124" s="99">
        <v>17444</v>
      </c>
      <c r="J124" s="99">
        <v>3035</v>
      </c>
      <c r="K124" s="99">
        <v>8.1999999999999993</v>
      </c>
      <c r="L124" s="99">
        <v>6.8</v>
      </c>
      <c r="M124" s="99">
        <v>62650</v>
      </c>
      <c r="N124" s="99">
        <v>3.5</v>
      </c>
      <c r="O124" s="99">
        <v>55973</v>
      </c>
      <c r="P124" s="99">
        <v>6677</v>
      </c>
      <c r="Q124" s="99">
        <v>4.4000000000000004</v>
      </c>
      <c r="R124" s="99">
        <v>-2.8</v>
      </c>
      <c r="S124" s="99">
        <v>3.1</v>
      </c>
    </row>
    <row r="125" spans="1:19" s="44" customFormat="1" x14ac:dyDescent="0.25">
      <c r="A125" s="87" t="s">
        <v>29</v>
      </c>
      <c r="B125" s="88" t="s">
        <v>30</v>
      </c>
      <c r="C125" s="99">
        <v>172</v>
      </c>
      <c r="D125" s="99">
        <v>164</v>
      </c>
      <c r="E125" s="99">
        <v>10444</v>
      </c>
      <c r="F125" s="99">
        <v>9953</v>
      </c>
      <c r="G125" s="99">
        <v>50892</v>
      </c>
      <c r="H125" s="99">
        <v>8.5</v>
      </c>
      <c r="I125" s="99">
        <v>44773</v>
      </c>
      <c r="J125" s="99">
        <v>6119</v>
      </c>
      <c r="K125" s="99">
        <v>7.1</v>
      </c>
      <c r="L125" s="99">
        <v>20</v>
      </c>
      <c r="M125" s="99">
        <v>124105</v>
      </c>
      <c r="N125" s="99">
        <v>4.2</v>
      </c>
      <c r="O125" s="99">
        <v>111446</v>
      </c>
      <c r="P125" s="99">
        <v>12659</v>
      </c>
      <c r="Q125" s="99">
        <v>3.8</v>
      </c>
      <c r="R125" s="99">
        <v>7.9</v>
      </c>
      <c r="S125" s="99">
        <v>2.4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v>825774</v>
      </c>
      <c r="H126" s="33">
        <v>8.2742316784869985</v>
      </c>
      <c r="I126" s="31">
        <v>702420</v>
      </c>
      <c r="J126" s="31">
        <v>123354</v>
      </c>
      <c r="K126" s="33">
        <v>7.32457118759568</v>
      </c>
      <c r="L126" s="33">
        <v>14.019244456357981</v>
      </c>
      <c r="M126" s="31">
        <v>2156877</v>
      </c>
      <c r="N126" s="33">
        <v>4.7407990862701581</v>
      </c>
      <c r="O126" s="31">
        <v>1888031</v>
      </c>
      <c r="P126" s="31">
        <v>268846</v>
      </c>
      <c r="Q126" s="33">
        <v>4.3713058802978111</v>
      </c>
      <c r="R126" s="33">
        <v>7.4112251094703936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v>9555669</v>
      </c>
      <c r="H127" s="38">
        <v>1.0738142586921242</v>
      </c>
      <c r="I127" s="35">
        <v>8050656</v>
      </c>
      <c r="J127" s="35">
        <v>1505013</v>
      </c>
      <c r="K127" s="38">
        <v>0.18478542354240801</v>
      </c>
      <c r="L127" s="38">
        <v>6.110726467946364</v>
      </c>
      <c r="M127" s="35">
        <v>26262668</v>
      </c>
      <c r="N127" s="38">
        <v>-0.16219524146700337</v>
      </c>
      <c r="O127" s="35">
        <v>22575574</v>
      </c>
      <c r="P127" s="35">
        <v>3687094</v>
      </c>
      <c r="Q127" s="38">
        <v>-0.53417188861837417</v>
      </c>
      <c r="R127" s="38">
        <v>2.1774577943311897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19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44" customFormat="1" x14ac:dyDescent="0.25">
      <c r="A130" s="87" t="s">
        <v>17</v>
      </c>
      <c r="B130" s="88" t="s">
        <v>18</v>
      </c>
      <c r="C130" s="41">
        <v>407</v>
      </c>
      <c r="D130" s="41">
        <v>372</v>
      </c>
      <c r="E130" s="41">
        <v>20885</v>
      </c>
      <c r="F130" s="41">
        <v>20011</v>
      </c>
      <c r="G130" s="41">
        <v>104531</v>
      </c>
      <c r="H130" s="41">
        <v>0.5</v>
      </c>
      <c r="I130" s="41">
        <v>63903</v>
      </c>
      <c r="J130" s="41">
        <v>40628</v>
      </c>
      <c r="K130" s="41">
        <v>-2.4</v>
      </c>
      <c r="L130" s="41">
        <v>5.3</v>
      </c>
      <c r="M130" s="41">
        <v>225715</v>
      </c>
      <c r="N130" s="41">
        <v>1.3</v>
      </c>
      <c r="O130" s="41">
        <v>148438</v>
      </c>
      <c r="P130" s="41">
        <v>77277</v>
      </c>
      <c r="Q130" s="41">
        <v>-1.2</v>
      </c>
      <c r="R130" s="41">
        <v>6.3</v>
      </c>
      <c r="S130" s="41">
        <v>2.2000000000000002</v>
      </c>
    </row>
    <row r="131" spans="1:19" s="44" customFormat="1" x14ac:dyDescent="0.25">
      <c r="A131" s="87" t="s">
        <v>19</v>
      </c>
      <c r="B131" s="88" t="s">
        <v>20</v>
      </c>
      <c r="C131" s="41">
        <v>511</v>
      </c>
      <c r="D131" s="41">
        <v>476</v>
      </c>
      <c r="E131" s="41">
        <v>30060</v>
      </c>
      <c r="F131" s="41">
        <v>28332</v>
      </c>
      <c r="G131" s="41">
        <v>131327</v>
      </c>
      <c r="H131" s="41">
        <v>3.5</v>
      </c>
      <c r="I131" s="41">
        <v>101961</v>
      </c>
      <c r="J131" s="41">
        <v>29366</v>
      </c>
      <c r="K131" s="41">
        <v>1.9</v>
      </c>
      <c r="L131" s="41">
        <v>9.6</v>
      </c>
      <c r="M131" s="41">
        <v>280023</v>
      </c>
      <c r="N131" s="41">
        <v>0.7</v>
      </c>
      <c r="O131" s="41">
        <v>221444</v>
      </c>
      <c r="P131" s="41">
        <v>58579</v>
      </c>
      <c r="Q131" s="41">
        <v>-2</v>
      </c>
      <c r="R131" s="41">
        <v>12.7</v>
      </c>
      <c r="S131" s="41">
        <v>2.1</v>
      </c>
    </row>
    <row r="132" spans="1:19" s="44" customFormat="1" x14ac:dyDescent="0.25">
      <c r="A132" s="87" t="s">
        <v>21</v>
      </c>
      <c r="B132" s="88" t="s">
        <v>22</v>
      </c>
      <c r="C132" s="41">
        <v>547</v>
      </c>
      <c r="D132" s="41">
        <v>524</v>
      </c>
      <c r="E132" s="41">
        <v>28627</v>
      </c>
      <c r="F132" s="41">
        <v>27580</v>
      </c>
      <c r="G132" s="41">
        <v>127971</v>
      </c>
      <c r="H132" s="41">
        <v>3.7</v>
      </c>
      <c r="I132" s="41">
        <v>106781</v>
      </c>
      <c r="J132" s="41">
        <v>21190</v>
      </c>
      <c r="K132" s="41">
        <v>2.8</v>
      </c>
      <c r="L132" s="41">
        <v>8.4</v>
      </c>
      <c r="M132" s="41">
        <v>318265</v>
      </c>
      <c r="N132" s="41">
        <v>0.4</v>
      </c>
      <c r="O132" s="41">
        <v>276681</v>
      </c>
      <c r="P132" s="41">
        <v>41584</v>
      </c>
      <c r="Q132" s="41">
        <v>-0.7</v>
      </c>
      <c r="R132" s="41">
        <v>8.4</v>
      </c>
      <c r="S132" s="41">
        <v>2.5</v>
      </c>
    </row>
    <row r="133" spans="1:19" s="44" customFormat="1" x14ac:dyDescent="0.25">
      <c r="A133" s="87" t="s">
        <v>23</v>
      </c>
      <c r="B133" s="88" t="s">
        <v>24</v>
      </c>
      <c r="C133" s="41">
        <v>693</v>
      </c>
      <c r="D133" s="41">
        <v>635</v>
      </c>
      <c r="E133" s="41">
        <v>40235</v>
      </c>
      <c r="F133" s="41">
        <v>37615</v>
      </c>
      <c r="G133" s="41">
        <v>132317</v>
      </c>
      <c r="H133" s="41">
        <v>4.9000000000000004</v>
      </c>
      <c r="I133" s="41">
        <v>120816</v>
      </c>
      <c r="J133" s="41">
        <v>11501</v>
      </c>
      <c r="K133" s="41">
        <v>4.3</v>
      </c>
      <c r="L133" s="41">
        <v>11.4</v>
      </c>
      <c r="M133" s="41">
        <v>466331</v>
      </c>
      <c r="N133" s="41">
        <v>4.4000000000000004</v>
      </c>
      <c r="O133" s="41">
        <v>438397</v>
      </c>
      <c r="P133" s="41">
        <v>27934</v>
      </c>
      <c r="Q133" s="41">
        <v>4.7</v>
      </c>
      <c r="R133" s="41">
        <v>0.6</v>
      </c>
      <c r="S133" s="41">
        <v>3.5</v>
      </c>
    </row>
    <row r="134" spans="1:19" s="44" customFormat="1" x14ac:dyDescent="0.25">
      <c r="A134" s="87" t="s">
        <v>25</v>
      </c>
      <c r="B134" s="88" t="s">
        <v>26</v>
      </c>
      <c r="C134" s="41">
        <v>763</v>
      </c>
      <c r="D134" s="41">
        <v>736</v>
      </c>
      <c r="E134" s="41">
        <v>43211</v>
      </c>
      <c r="F134" s="41">
        <v>41580</v>
      </c>
      <c r="G134" s="41">
        <v>141841</v>
      </c>
      <c r="H134" s="41">
        <v>-1.3</v>
      </c>
      <c r="I134" s="41">
        <v>114776</v>
      </c>
      <c r="J134" s="41">
        <v>27065</v>
      </c>
      <c r="K134" s="41">
        <v>-1.3</v>
      </c>
      <c r="L134" s="41">
        <v>-1.6</v>
      </c>
      <c r="M134" s="41">
        <v>451103</v>
      </c>
      <c r="N134" s="41">
        <v>-0.1</v>
      </c>
      <c r="O134" s="41">
        <v>361636</v>
      </c>
      <c r="P134" s="41">
        <v>89467</v>
      </c>
      <c r="Q134" s="41">
        <v>-0.2</v>
      </c>
      <c r="R134" s="41">
        <v>0.3</v>
      </c>
      <c r="S134" s="41">
        <v>3.2</v>
      </c>
    </row>
    <row r="135" spans="1:19" s="44" customFormat="1" x14ac:dyDescent="0.25">
      <c r="A135" s="87" t="s">
        <v>27</v>
      </c>
      <c r="B135" s="88" t="s">
        <v>28</v>
      </c>
      <c r="C135" s="41">
        <v>95</v>
      </c>
      <c r="D135" s="41">
        <v>89</v>
      </c>
      <c r="E135" s="41">
        <v>5057</v>
      </c>
      <c r="F135" s="41">
        <v>4820</v>
      </c>
      <c r="G135" s="41">
        <v>14509</v>
      </c>
      <c r="H135" s="41">
        <v>0.2</v>
      </c>
      <c r="I135" s="41">
        <v>12040</v>
      </c>
      <c r="J135" s="41">
        <v>2469</v>
      </c>
      <c r="K135" s="41">
        <v>-0.3</v>
      </c>
      <c r="L135" s="41">
        <v>3.1</v>
      </c>
      <c r="M135" s="41">
        <v>50030</v>
      </c>
      <c r="N135" s="41">
        <v>-3.5</v>
      </c>
      <c r="O135" s="41">
        <v>44374</v>
      </c>
      <c r="P135" s="41">
        <v>5656</v>
      </c>
      <c r="Q135" s="41">
        <v>-1.9</v>
      </c>
      <c r="R135" s="41">
        <v>-14.7</v>
      </c>
      <c r="S135" s="41">
        <v>3.4</v>
      </c>
    </row>
    <row r="136" spans="1:19" s="44" customFormat="1" x14ac:dyDescent="0.25">
      <c r="A136" s="87" t="s">
        <v>29</v>
      </c>
      <c r="B136" s="88" t="s">
        <v>30</v>
      </c>
      <c r="C136" s="41">
        <v>171</v>
      </c>
      <c r="D136" s="41">
        <v>163</v>
      </c>
      <c r="E136" s="41">
        <v>10388</v>
      </c>
      <c r="F136" s="41">
        <v>9972</v>
      </c>
      <c r="G136" s="41">
        <v>35277</v>
      </c>
      <c r="H136" s="41">
        <v>4.2</v>
      </c>
      <c r="I136" s="41">
        <v>29536</v>
      </c>
      <c r="J136" s="41">
        <v>5741</v>
      </c>
      <c r="K136" s="41">
        <v>2.4</v>
      </c>
      <c r="L136" s="41">
        <v>14.2</v>
      </c>
      <c r="M136" s="41">
        <v>98447</v>
      </c>
      <c r="N136" s="41">
        <v>2.8</v>
      </c>
      <c r="O136" s="41">
        <v>86529</v>
      </c>
      <c r="P136" s="41">
        <v>11918</v>
      </c>
      <c r="Q136" s="41">
        <v>1.9</v>
      </c>
      <c r="R136" s="41">
        <v>9.9</v>
      </c>
      <c r="S136" s="41">
        <v>2.8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v>687773</v>
      </c>
      <c r="H137" s="33">
        <v>2.2634748345847981</v>
      </c>
      <c r="I137" s="31">
        <v>549813</v>
      </c>
      <c r="J137" s="31">
        <v>137960</v>
      </c>
      <c r="K137" s="33">
        <v>1.3723104153990846</v>
      </c>
      <c r="L137" s="33">
        <v>5.9763404516822902</v>
      </c>
      <c r="M137" s="31">
        <v>1889914</v>
      </c>
      <c r="N137" s="33">
        <v>1.4197261220805615</v>
      </c>
      <c r="O137" s="31">
        <v>1577499</v>
      </c>
      <c r="P137" s="31">
        <v>312415</v>
      </c>
      <c r="Q137" s="33">
        <v>0.73377658351681418</v>
      </c>
      <c r="R137" s="33">
        <v>5.031097663472849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v>10243442</v>
      </c>
      <c r="H138" s="38">
        <v>1.1528238372642505</v>
      </c>
      <c r="I138" s="35">
        <v>8600469</v>
      </c>
      <c r="J138" s="35">
        <v>1642973</v>
      </c>
      <c r="K138" s="38">
        <v>0.25986873434764846</v>
      </c>
      <c r="L138" s="38">
        <v>6.0994290039146932</v>
      </c>
      <c r="M138" s="35">
        <v>28152582</v>
      </c>
      <c r="N138" s="38">
        <v>-5.7545953692297758E-2</v>
      </c>
      <c r="O138" s="35">
        <v>24153073</v>
      </c>
      <c r="P138" s="35">
        <v>3999509</v>
      </c>
      <c r="Q138" s="38">
        <v>-0.45233402775653531</v>
      </c>
      <c r="R138" s="38">
        <v>2.3947700571176966</v>
      </c>
      <c r="S138" s="35"/>
    </row>
    <row r="139" spans="1:19" x14ac:dyDescent="0.25">
      <c r="A139" s="3" t="s">
        <v>42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85:S85"/>
    <mergeCell ref="A96:S96"/>
    <mergeCell ref="A107:S107"/>
    <mergeCell ref="A118:S118"/>
    <mergeCell ref="A129:S129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FC549-1F0B-4D6D-984C-E310F3ADB4AD}">
  <dimension ref="A1:Z170"/>
  <sheetViews>
    <sheetView zoomScale="85" zoomScaleNormal="85" workbookViewId="0">
      <pane xSplit="2" ySplit="6" topLeftCell="C7" activePane="bottomRight" state="frozen"/>
      <selection pane="topRight"/>
      <selection pane="bottomLeft"/>
      <selection pane="bottomRight" activeCell="N138" sqref="N138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ht="13.8" thickBot="1" x14ac:dyDescent="0.3">
      <c r="A2" s="102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03" t="s">
        <v>2</v>
      </c>
      <c r="B3" s="104"/>
      <c r="C3" s="109" t="s">
        <v>3</v>
      </c>
      <c r="D3" s="109" t="s">
        <v>4</v>
      </c>
      <c r="E3" s="109" t="s">
        <v>5</v>
      </c>
      <c r="F3" s="109" t="s">
        <v>6</v>
      </c>
      <c r="G3" s="112" t="s">
        <v>7</v>
      </c>
      <c r="H3" s="113"/>
      <c r="I3" s="118" t="s">
        <v>7</v>
      </c>
      <c r="J3" s="104"/>
      <c r="K3" s="104"/>
      <c r="L3" s="104"/>
      <c r="M3" s="112" t="s">
        <v>8</v>
      </c>
      <c r="N3" s="113"/>
      <c r="O3" s="118" t="s">
        <v>8</v>
      </c>
      <c r="P3" s="104"/>
      <c r="Q3" s="104"/>
      <c r="R3" s="104"/>
      <c r="S3" s="120" t="s">
        <v>9</v>
      </c>
    </row>
    <row r="4" spans="1:19" x14ac:dyDescent="0.25">
      <c r="A4" s="105"/>
      <c r="B4" s="106"/>
      <c r="C4" s="110"/>
      <c r="D4" s="110"/>
      <c r="E4" s="110"/>
      <c r="F4" s="110"/>
      <c r="G4" s="114"/>
      <c r="H4" s="115"/>
      <c r="I4" s="122" t="s">
        <v>10</v>
      </c>
      <c r="J4" s="106"/>
      <c r="K4" s="106"/>
      <c r="L4" s="106"/>
      <c r="M4" s="114"/>
      <c r="N4" s="115"/>
      <c r="O4" s="122" t="s">
        <v>10</v>
      </c>
      <c r="P4" s="106"/>
      <c r="Q4" s="106"/>
      <c r="R4" s="106"/>
      <c r="S4" s="121"/>
    </row>
    <row r="5" spans="1:19" ht="25.5" customHeight="1" x14ac:dyDescent="0.25">
      <c r="A5" s="105"/>
      <c r="B5" s="106"/>
      <c r="C5" s="111"/>
      <c r="D5" s="111"/>
      <c r="E5" s="111"/>
      <c r="F5" s="111"/>
      <c r="G5" s="116"/>
      <c r="H5" s="117"/>
      <c r="I5" s="6" t="s">
        <v>11</v>
      </c>
      <c r="J5" s="6" t="s">
        <v>12</v>
      </c>
      <c r="K5" s="40" t="s">
        <v>11</v>
      </c>
      <c r="L5" s="40" t="s">
        <v>12</v>
      </c>
      <c r="M5" s="116"/>
      <c r="N5" s="117"/>
      <c r="O5" s="6" t="s">
        <v>11</v>
      </c>
      <c r="P5" s="6" t="s">
        <v>12</v>
      </c>
      <c r="Q5" s="40" t="s">
        <v>11</v>
      </c>
      <c r="R5" s="40" t="s">
        <v>12</v>
      </c>
      <c r="S5" s="121"/>
    </row>
    <row r="6" spans="1:19" ht="38.25" customHeight="1" thickBot="1" x14ac:dyDescent="0.3">
      <c r="A6" s="107"/>
      <c r="B6" s="108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19" t="s">
        <v>90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</row>
    <row r="8" spans="1:19" x14ac:dyDescent="0.25">
      <c r="A8" s="119" t="s">
        <v>16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</row>
    <row r="9" spans="1:19" s="44" customFormat="1" x14ac:dyDescent="0.25">
      <c r="A9" s="82" t="s">
        <v>17</v>
      </c>
      <c r="B9" s="84" t="s">
        <v>18</v>
      </c>
      <c r="C9" s="83">
        <v>411</v>
      </c>
      <c r="D9" s="83">
        <v>350</v>
      </c>
      <c r="E9" s="83">
        <v>20702</v>
      </c>
      <c r="F9" s="83">
        <v>18941</v>
      </c>
      <c r="G9" s="83">
        <v>62474</v>
      </c>
      <c r="H9" s="83">
        <v>46.7</v>
      </c>
      <c r="I9" s="83">
        <v>47608</v>
      </c>
      <c r="J9" s="83">
        <v>14866</v>
      </c>
      <c r="K9" s="83">
        <v>44.1</v>
      </c>
      <c r="L9" s="83">
        <v>55.9</v>
      </c>
      <c r="M9" s="83">
        <v>160742</v>
      </c>
      <c r="N9" s="83">
        <v>40.4</v>
      </c>
      <c r="O9" s="83">
        <v>129893</v>
      </c>
      <c r="P9" s="83">
        <v>30849</v>
      </c>
      <c r="Q9" s="83">
        <v>39.4</v>
      </c>
      <c r="R9" s="83">
        <v>44.9</v>
      </c>
      <c r="S9" s="83">
        <v>2.6</v>
      </c>
    </row>
    <row r="10" spans="1:19" s="44" customFormat="1" x14ac:dyDescent="0.25">
      <c r="A10" s="82" t="s">
        <v>19</v>
      </c>
      <c r="B10" s="84" t="s">
        <v>20</v>
      </c>
      <c r="C10" s="83">
        <v>526</v>
      </c>
      <c r="D10" s="83">
        <v>494</v>
      </c>
      <c r="E10" s="83">
        <v>29592</v>
      </c>
      <c r="F10" s="83">
        <v>28379</v>
      </c>
      <c r="G10" s="83">
        <v>124583</v>
      </c>
      <c r="H10" s="83">
        <v>66.099999999999994</v>
      </c>
      <c r="I10" s="83">
        <v>105364</v>
      </c>
      <c r="J10" s="83">
        <v>19219</v>
      </c>
      <c r="K10" s="83">
        <v>61.8</v>
      </c>
      <c r="L10" s="83">
        <v>94.5</v>
      </c>
      <c r="M10" s="83">
        <v>289593</v>
      </c>
      <c r="N10" s="83">
        <v>56.6</v>
      </c>
      <c r="O10" s="83">
        <v>247896</v>
      </c>
      <c r="P10" s="83">
        <v>41697</v>
      </c>
      <c r="Q10" s="83">
        <v>52.3</v>
      </c>
      <c r="R10" s="83">
        <v>88.5</v>
      </c>
      <c r="S10" s="83">
        <v>2.2999999999999998</v>
      </c>
    </row>
    <row r="11" spans="1:19" s="44" customFormat="1" x14ac:dyDescent="0.25">
      <c r="A11" s="82" t="s">
        <v>21</v>
      </c>
      <c r="B11" s="84" t="s">
        <v>22</v>
      </c>
      <c r="C11" s="83">
        <v>558</v>
      </c>
      <c r="D11" s="83">
        <v>524</v>
      </c>
      <c r="E11" s="83">
        <v>28271</v>
      </c>
      <c r="F11" s="83">
        <v>26512</v>
      </c>
      <c r="G11" s="83">
        <v>92751</v>
      </c>
      <c r="H11" s="83">
        <v>66.900000000000006</v>
      </c>
      <c r="I11" s="83">
        <v>81344</v>
      </c>
      <c r="J11" s="83">
        <v>11407</v>
      </c>
      <c r="K11" s="83">
        <v>67.7</v>
      </c>
      <c r="L11" s="83">
        <v>61.2</v>
      </c>
      <c r="M11" s="83">
        <v>251335</v>
      </c>
      <c r="N11" s="83">
        <v>73.5</v>
      </c>
      <c r="O11" s="83">
        <v>226864</v>
      </c>
      <c r="P11" s="83">
        <v>24471</v>
      </c>
      <c r="Q11" s="83">
        <v>78.900000000000006</v>
      </c>
      <c r="R11" s="83">
        <v>35.700000000000003</v>
      </c>
      <c r="S11" s="83">
        <v>2.7</v>
      </c>
    </row>
    <row r="12" spans="1:19" s="44" customFormat="1" x14ac:dyDescent="0.25">
      <c r="A12" s="82" t="s">
        <v>23</v>
      </c>
      <c r="B12" s="84" t="s">
        <v>24</v>
      </c>
      <c r="C12" s="83">
        <v>690</v>
      </c>
      <c r="D12" s="83">
        <v>626</v>
      </c>
      <c r="E12" s="83">
        <v>38954</v>
      </c>
      <c r="F12" s="83">
        <v>35424</v>
      </c>
      <c r="G12" s="83">
        <v>109842</v>
      </c>
      <c r="H12" s="83">
        <v>61.8</v>
      </c>
      <c r="I12" s="83">
        <v>100421</v>
      </c>
      <c r="J12" s="83">
        <v>9421</v>
      </c>
      <c r="K12" s="83">
        <v>59.6</v>
      </c>
      <c r="L12" s="83">
        <v>90.5</v>
      </c>
      <c r="M12" s="83">
        <v>413094</v>
      </c>
      <c r="N12" s="83">
        <v>27.9</v>
      </c>
      <c r="O12" s="83">
        <v>387410</v>
      </c>
      <c r="P12" s="83">
        <v>25684</v>
      </c>
      <c r="Q12" s="83">
        <v>26.4</v>
      </c>
      <c r="R12" s="83">
        <v>55.8</v>
      </c>
      <c r="S12" s="83">
        <v>3.8</v>
      </c>
    </row>
    <row r="13" spans="1:19" s="44" customFormat="1" x14ac:dyDescent="0.25">
      <c r="A13" s="82" t="s">
        <v>25</v>
      </c>
      <c r="B13" s="84" t="s">
        <v>26</v>
      </c>
      <c r="C13" s="83">
        <v>787</v>
      </c>
      <c r="D13" s="83">
        <v>748</v>
      </c>
      <c r="E13" s="83">
        <v>43122</v>
      </c>
      <c r="F13" s="83">
        <v>39641</v>
      </c>
      <c r="G13" s="83">
        <v>141844</v>
      </c>
      <c r="H13" s="83">
        <v>21.4</v>
      </c>
      <c r="I13" s="83">
        <v>107999</v>
      </c>
      <c r="J13" s="83">
        <v>33845</v>
      </c>
      <c r="K13" s="83">
        <v>15.3</v>
      </c>
      <c r="L13" s="83">
        <v>45.7</v>
      </c>
      <c r="M13" s="83">
        <v>459174</v>
      </c>
      <c r="N13" s="83">
        <v>15.6</v>
      </c>
      <c r="O13" s="83">
        <v>350628</v>
      </c>
      <c r="P13" s="83">
        <v>108546</v>
      </c>
      <c r="Q13" s="83">
        <v>7.7</v>
      </c>
      <c r="R13" s="83">
        <v>51.7</v>
      </c>
      <c r="S13" s="83">
        <v>3.2</v>
      </c>
    </row>
    <row r="14" spans="1:19" s="44" customFormat="1" x14ac:dyDescent="0.25">
      <c r="A14" s="82" t="s">
        <v>27</v>
      </c>
      <c r="B14" s="84" t="s">
        <v>28</v>
      </c>
      <c r="C14" s="83">
        <v>94</v>
      </c>
      <c r="D14" s="83">
        <v>91</v>
      </c>
      <c r="E14" s="83">
        <v>4935</v>
      </c>
      <c r="F14" s="83">
        <v>4732</v>
      </c>
      <c r="G14" s="83">
        <v>14012</v>
      </c>
      <c r="H14" s="83">
        <v>66.599999999999994</v>
      </c>
      <c r="I14" s="83">
        <v>11908</v>
      </c>
      <c r="J14" s="83">
        <v>2104</v>
      </c>
      <c r="K14" s="83">
        <v>64.7</v>
      </c>
      <c r="L14" s="83">
        <v>77.900000000000006</v>
      </c>
      <c r="M14" s="83">
        <v>49684</v>
      </c>
      <c r="N14" s="83">
        <v>25.8</v>
      </c>
      <c r="O14" s="83">
        <v>45093</v>
      </c>
      <c r="P14" s="83">
        <v>4591</v>
      </c>
      <c r="Q14" s="83">
        <v>22.7</v>
      </c>
      <c r="R14" s="83">
        <v>65.599999999999994</v>
      </c>
      <c r="S14" s="83">
        <v>3.5</v>
      </c>
    </row>
    <row r="15" spans="1:19" s="44" customFormat="1" x14ac:dyDescent="0.25">
      <c r="A15" s="82" t="s">
        <v>29</v>
      </c>
      <c r="B15" s="84" t="s">
        <v>30</v>
      </c>
      <c r="C15" s="83">
        <v>183</v>
      </c>
      <c r="D15" s="83">
        <v>171</v>
      </c>
      <c r="E15" s="83">
        <v>10686</v>
      </c>
      <c r="F15" s="83">
        <v>10002</v>
      </c>
      <c r="G15" s="83">
        <v>30154</v>
      </c>
      <c r="H15" s="83">
        <v>78.5</v>
      </c>
      <c r="I15" s="83">
        <v>27215</v>
      </c>
      <c r="J15" s="83">
        <v>2939</v>
      </c>
      <c r="K15" s="83">
        <v>75.3</v>
      </c>
      <c r="L15" s="83">
        <v>114.8</v>
      </c>
      <c r="M15" s="83">
        <v>88296</v>
      </c>
      <c r="N15" s="83">
        <v>36.1</v>
      </c>
      <c r="O15" s="83">
        <v>81978</v>
      </c>
      <c r="P15" s="83">
        <v>6318</v>
      </c>
      <c r="Q15" s="83">
        <v>34.6</v>
      </c>
      <c r="R15" s="83">
        <v>59.1</v>
      </c>
      <c r="S15" s="83">
        <v>2.9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575660</v>
      </c>
      <c r="H16" s="33">
        <f>G16/'2022'!G16*100-100</f>
        <v>50.209530370161616</v>
      </c>
      <c r="I16" s="31">
        <f>SUM(I9:I15)</f>
        <v>481859</v>
      </c>
      <c r="J16" s="31">
        <f>SUM(J9:J15)</f>
        <v>93801</v>
      </c>
      <c r="K16" s="33">
        <f>I16/'2022'!I16*100-100</f>
        <v>47.800895039859654</v>
      </c>
      <c r="L16" s="33">
        <f>J16/'2022'!J16*100-100</f>
        <v>63.933308865936141</v>
      </c>
      <c r="M16" s="31">
        <f>SUM(M9:M15)</f>
        <v>1711918</v>
      </c>
      <c r="N16" s="33">
        <f>M16/'2022'!M16*100-100</f>
        <v>34.92332961330635</v>
      </c>
      <c r="O16" s="31">
        <f>SUM(O9:O15)</f>
        <v>1469762</v>
      </c>
      <c r="P16" s="31">
        <f>SUM(P9:P15)</f>
        <v>242156</v>
      </c>
      <c r="Q16" s="33">
        <f>O16/'2022'!O16*100-100</f>
        <v>32.10120770840993</v>
      </c>
      <c r="R16" s="33">
        <f>P16/'2022'!P16*100-100</f>
        <v>55.024487052271041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19" t="s">
        <v>31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</row>
    <row r="20" spans="1:19" s="44" customFormat="1" x14ac:dyDescent="0.25">
      <c r="A20" s="42" t="s">
        <v>17</v>
      </c>
      <c r="B20" s="43" t="s">
        <v>18</v>
      </c>
      <c r="C20" s="41">
        <v>408</v>
      </c>
      <c r="D20" s="41">
        <v>351</v>
      </c>
      <c r="E20" s="41">
        <v>20676</v>
      </c>
      <c r="F20" s="41">
        <v>18749</v>
      </c>
      <c r="G20" s="41">
        <v>64276</v>
      </c>
      <c r="H20" s="41">
        <v>39.299999999999997</v>
      </c>
      <c r="I20" s="41">
        <v>47019</v>
      </c>
      <c r="J20" s="41">
        <v>17257</v>
      </c>
      <c r="K20" s="41">
        <v>28.5</v>
      </c>
      <c r="L20" s="41">
        <v>80.5</v>
      </c>
      <c r="M20" s="41">
        <v>154174</v>
      </c>
      <c r="N20" s="41">
        <v>34.200000000000003</v>
      </c>
      <c r="O20" s="41">
        <v>118229</v>
      </c>
      <c r="P20" s="41">
        <v>35945</v>
      </c>
      <c r="Q20" s="41">
        <v>26.3</v>
      </c>
      <c r="R20" s="41">
        <v>68.5</v>
      </c>
      <c r="S20" s="41">
        <v>2.4</v>
      </c>
    </row>
    <row r="21" spans="1:19" s="44" customFormat="1" x14ac:dyDescent="0.25">
      <c r="A21" s="42" t="s">
        <v>19</v>
      </c>
      <c r="B21" s="43" t="s">
        <v>20</v>
      </c>
      <c r="C21" s="41">
        <v>526</v>
      </c>
      <c r="D21" s="41">
        <v>496</v>
      </c>
      <c r="E21" s="41">
        <v>29627</v>
      </c>
      <c r="F21" s="41">
        <v>28612</v>
      </c>
      <c r="G21" s="41">
        <v>123856</v>
      </c>
      <c r="H21" s="41">
        <v>52</v>
      </c>
      <c r="I21" s="41">
        <v>103386</v>
      </c>
      <c r="J21" s="41">
        <v>20470</v>
      </c>
      <c r="K21" s="41">
        <v>46.8</v>
      </c>
      <c r="L21" s="41">
        <v>85</v>
      </c>
      <c r="M21" s="41">
        <v>284365</v>
      </c>
      <c r="N21" s="41">
        <v>43.9</v>
      </c>
      <c r="O21" s="41">
        <v>238724</v>
      </c>
      <c r="P21" s="41">
        <v>45641</v>
      </c>
      <c r="Q21" s="41">
        <v>38.200000000000003</v>
      </c>
      <c r="R21" s="41">
        <v>83.3</v>
      </c>
      <c r="S21" s="41">
        <v>2.2999999999999998</v>
      </c>
    </row>
    <row r="22" spans="1:19" s="44" customFormat="1" x14ac:dyDescent="0.25">
      <c r="A22" s="42" t="s">
        <v>21</v>
      </c>
      <c r="B22" s="43" t="s">
        <v>22</v>
      </c>
      <c r="C22" s="41">
        <v>556</v>
      </c>
      <c r="D22" s="41">
        <v>529</v>
      </c>
      <c r="E22" s="41">
        <v>28324</v>
      </c>
      <c r="F22" s="41">
        <v>27323</v>
      </c>
      <c r="G22" s="41">
        <v>101790</v>
      </c>
      <c r="H22" s="41">
        <v>60.1</v>
      </c>
      <c r="I22" s="41">
        <v>90404</v>
      </c>
      <c r="J22" s="41">
        <v>11386</v>
      </c>
      <c r="K22" s="41">
        <v>59.5</v>
      </c>
      <c r="L22" s="41">
        <v>65</v>
      </c>
      <c r="M22" s="41">
        <v>271879</v>
      </c>
      <c r="N22" s="41">
        <v>70.7</v>
      </c>
      <c r="O22" s="41">
        <v>243769</v>
      </c>
      <c r="P22" s="41">
        <v>28110</v>
      </c>
      <c r="Q22" s="41">
        <v>74.400000000000006</v>
      </c>
      <c r="R22" s="41">
        <v>44.4</v>
      </c>
      <c r="S22" s="41">
        <v>2.7</v>
      </c>
    </row>
    <row r="23" spans="1:19" s="44" customFormat="1" x14ac:dyDescent="0.25">
      <c r="A23" s="42" t="s">
        <v>23</v>
      </c>
      <c r="B23" s="43" t="s">
        <v>24</v>
      </c>
      <c r="C23" s="41">
        <v>687</v>
      </c>
      <c r="D23" s="41">
        <v>624</v>
      </c>
      <c r="E23" s="41">
        <v>38876</v>
      </c>
      <c r="F23" s="41">
        <v>34992</v>
      </c>
      <c r="G23" s="41">
        <v>118338</v>
      </c>
      <c r="H23" s="41">
        <v>58.8</v>
      </c>
      <c r="I23" s="41">
        <v>108374</v>
      </c>
      <c r="J23" s="41">
        <v>9964</v>
      </c>
      <c r="K23" s="41">
        <v>57.4</v>
      </c>
      <c r="L23" s="41">
        <v>75.900000000000006</v>
      </c>
      <c r="M23" s="41">
        <v>431720</v>
      </c>
      <c r="N23" s="41">
        <v>26.6</v>
      </c>
      <c r="O23" s="41">
        <v>404467</v>
      </c>
      <c r="P23" s="41">
        <v>27253</v>
      </c>
      <c r="Q23" s="41">
        <v>25.6</v>
      </c>
      <c r="R23" s="41">
        <v>43.4</v>
      </c>
      <c r="S23" s="41">
        <v>3.6</v>
      </c>
    </row>
    <row r="24" spans="1:19" s="44" customFormat="1" x14ac:dyDescent="0.25">
      <c r="A24" s="42" t="s">
        <v>25</v>
      </c>
      <c r="B24" s="43" t="s">
        <v>26</v>
      </c>
      <c r="C24" s="41">
        <v>783</v>
      </c>
      <c r="D24" s="41">
        <v>750</v>
      </c>
      <c r="E24" s="41">
        <v>43000</v>
      </c>
      <c r="F24" s="41">
        <v>39694</v>
      </c>
      <c r="G24" s="41">
        <v>156902</v>
      </c>
      <c r="H24" s="41">
        <v>29.2</v>
      </c>
      <c r="I24" s="41">
        <v>109581</v>
      </c>
      <c r="J24" s="41">
        <v>47321</v>
      </c>
      <c r="K24" s="41">
        <v>19.899999999999999</v>
      </c>
      <c r="L24" s="41">
        <v>57.9</v>
      </c>
      <c r="M24" s="41">
        <v>496606</v>
      </c>
      <c r="N24" s="41">
        <v>25.4</v>
      </c>
      <c r="O24" s="41">
        <v>335720</v>
      </c>
      <c r="P24" s="41">
        <v>160886</v>
      </c>
      <c r="Q24" s="41">
        <v>10.7</v>
      </c>
      <c r="R24" s="41">
        <v>73.2</v>
      </c>
      <c r="S24" s="41">
        <v>3.2</v>
      </c>
    </row>
    <row r="25" spans="1:19" s="44" customFormat="1" x14ac:dyDescent="0.25">
      <c r="A25" s="42" t="s">
        <v>27</v>
      </c>
      <c r="B25" s="43" t="s">
        <v>28</v>
      </c>
      <c r="C25" s="41">
        <v>94</v>
      </c>
      <c r="D25" s="41">
        <v>91</v>
      </c>
      <c r="E25" s="41">
        <v>4938</v>
      </c>
      <c r="F25" s="41">
        <v>4768</v>
      </c>
      <c r="G25" s="41">
        <v>15238</v>
      </c>
      <c r="H25" s="41">
        <v>58</v>
      </c>
      <c r="I25" s="41">
        <v>12599</v>
      </c>
      <c r="J25" s="41">
        <v>2639</v>
      </c>
      <c r="K25" s="41">
        <v>52.1</v>
      </c>
      <c r="L25" s="41">
        <v>93.5</v>
      </c>
      <c r="M25" s="41">
        <v>52445</v>
      </c>
      <c r="N25" s="41">
        <v>33.200000000000003</v>
      </c>
      <c r="O25" s="41">
        <v>46650</v>
      </c>
      <c r="P25" s="41">
        <v>5795</v>
      </c>
      <c r="Q25" s="41">
        <v>27.8</v>
      </c>
      <c r="R25" s="41">
        <v>101.6</v>
      </c>
      <c r="S25" s="41">
        <v>3.4</v>
      </c>
    </row>
    <row r="26" spans="1:19" s="44" customFormat="1" x14ac:dyDescent="0.25">
      <c r="A26" s="42" t="s">
        <v>29</v>
      </c>
      <c r="B26" s="43" t="s">
        <v>30</v>
      </c>
      <c r="C26" s="41">
        <v>183</v>
      </c>
      <c r="D26" s="41">
        <v>173</v>
      </c>
      <c r="E26" s="41">
        <v>10684</v>
      </c>
      <c r="F26" s="41">
        <v>10318</v>
      </c>
      <c r="G26" s="41">
        <v>33786</v>
      </c>
      <c r="H26" s="41">
        <v>78.3</v>
      </c>
      <c r="I26" s="41">
        <v>29943</v>
      </c>
      <c r="J26" s="41">
        <v>3843</v>
      </c>
      <c r="K26" s="41">
        <v>71.7</v>
      </c>
      <c r="L26" s="41">
        <v>154.5</v>
      </c>
      <c r="M26" s="41">
        <v>93577</v>
      </c>
      <c r="N26" s="41">
        <v>39.700000000000003</v>
      </c>
      <c r="O26" s="41">
        <v>84861</v>
      </c>
      <c r="P26" s="41">
        <v>8716</v>
      </c>
      <c r="Q26" s="41">
        <v>35.5</v>
      </c>
      <c r="R26" s="41">
        <v>100</v>
      </c>
      <c r="S26" s="41">
        <v>2.8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614186</v>
      </c>
      <c r="H27" s="33">
        <f>G27/'2022'!G27*100-100</f>
        <v>47.734264691379394</v>
      </c>
      <c r="I27" s="31">
        <f>SUM(I20:I26)</f>
        <v>501306</v>
      </c>
      <c r="J27" s="31">
        <f>SUM(J20:J26)</f>
        <v>112880</v>
      </c>
      <c r="K27" s="33">
        <f>I27/'2022'!I27*100-100</f>
        <v>43.353979719643803</v>
      </c>
      <c r="L27" s="33">
        <f>J27/'2022'!J27*100-100</f>
        <v>70.929299353412375</v>
      </c>
      <c r="M27" s="31">
        <f>SUM(M20:M26)</f>
        <v>1784766</v>
      </c>
      <c r="N27" s="33">
        <f>M27/'2022'!M27*100-100</f>
        <v>35.692796846952689</v>
      </c>
      <c r="O27" s="31">
        <f>SUM(O20:O26)</f>
        <v>1472420</v>
      </c>
      <c r="P27" s="31">
        <f>SUM(P20:P26)</f>
        <v>312346</v>
      </c>
      <c r="Q27" s="33">
        <f>O27/'2022'!O27*100-100</f>
        <v>30.251245968405385</v>
      </c>
      <c r="R27" s="33">
        <f>P27/'2022'!P27*100-100</f>
        <v>68.969938275278196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1189846</v>
      </c>
      <c r="H28" s="38">
        <f>G28/'2022'!G28*100-100</f>
        <v>48.921555743296096</v>
      </c>
      <c r="I28" s="35">
        <f>I27+I16</f>
        <v>983165</v>
      </c>
      <c r="J28" s="35">
        <f>J27+J16</f>
        <v>206681</v>
      </c>
      <c r="K28" s="38">
        <f>I28/'2022'!I28*100-100</f>
        <v>45.499521249280377</v>
      </c>
      <c r="L28" s="38">
        <f>J28/'2022'!J28*100-100</f>
        <v>67.681610929919344</v>
      </c>
      <c r="M28" s="35">
        <f>M27+M16</f>
        <v>3496684</v>
      </c>
      <c r="N28" s="38">
        <f>M28/'2022'!M28*100-100</f>
        <v>35.314985021905045</v>
      </c>
      <c r="O28" s="35">
        <f>O27+O16</f>
        <v>2942182</v>
      </c>
      <c r="P28" s="35">
        <f>P27+P16</f>
        <v>554502</v>
      </c>
      <c r="Q28" s="38">
        <f>O28/'2022'!O28*100-100</f>
        <v>31.168868803133591</v>
      </c>
      <c r="R28" s="38">
        <f>P28/'2022'!P28*100-100</f>
        <v>62.582903787625554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19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44" customFormat="1" x14ac:dyDescent="0.25">
      <c r="A31" s="42" t="s">
        <v>17</v>
      </c>
      <c r="B31" s="43" t="s">
        <v>18</v>
      </c>
      <c r="C31" s="41">
        <v>407</v>
      </c>
      <c r="D31" s="41">
        <v>365</v>
      </c>
      <c r="E31" s="41">
        <v>20651</v>
      </c>
      <c r="F31" s="41">
        <v>18934</v>
      </c>
      <c r="G31" s="41">
        <v>91769</v>
      </c>
      <c r="H31" s="41">
        <v>26.9</v>
      </c>
      <c r="I31" s="41">
        <v>71633</v>
      </c>
      <c r="J31" s="41">
        <v>20136</v>
      </c>
      <c r="K31" s="41">
        <v>23.4</v>
      </c>
      <c r="L31" s="41">
        <v>41.3</v>
      </c>
      <c r="M31" s="41">
        <v>215658</v>
      </c>
      <c r="N31" s="41">
        <v>18.8</v>
      </c>
      <c r="O31" s="41">
        <v>174965</v>
      </c>
      <c r="P31" s="41">
        <v>40693</v>
      </c>
      <c r="Q31" s="41">
        <v>16.2</v>
      </c>
      <c r="R31" s="41">
        <v>31.1</v>
      </c>
      <c r="S31" s="41">
        <v>2.4</v>
      </c>
    </row>
    <row r="32" spans="1:19" s="44" customFormat="1" x14ac:dyDescent="0.25">
      <c r="A32" s="42" t="s">
        <v>19</v>
      </c>
      <c r="B32" s="43" t="s">
        <v>20</v>
      </c>
      <c r="C32" s="41">
        <v>525</v>
      </c>
      <c r="D32" s="41">
        <v>498</v>
      </c>
      <c r="E32" s="41">
        <v>29612</v>
      </c>
      <c r="F32" s="41">
        <v>28428</v>
      </c>
      <c r="G32" s="41">
        <v>165005</v>
      </c>
      <c r="H32" s="41">
        <v>29.8</v>
      </c>
      <c r="I32" s="41">
        <v>140500</v>
      </c>
      <c r="J32" s="41">
        <v>24505</v>
      </c>
      <c r="K32" s="41">
        <v>26.3</v>
      </c>
      <c r="L32" s="41">
        <v>53.8</v>
      </c>
      <c r="M32" s="41">
        <v>361091</v>
      </c>
      <c r="N32" s="41">
        <v>24</v>
      </c>
      <c r="O32" s="41">
        <v>307300</v>
      </c>
      <c r="P32" s="41">
        <v>53791</v>
      </c>
      <c r="Q32" s="41">
        <v>20.7</v>
      </c>
      <c r="R32" s="41">
        <v>47.3</v>
      </c>
      <c r="S32" s="41">
        <v>2.2000000000000002</v>
      </c>
    </row>
    <row r="33" spans="1:19" s="44" customFormat="1" x14ac:dyDescent="0.25">
      <c r="A33" s="42" t="s">
        <v>21</v>
      </c>
      <c r="B33" s="43" t="s">
        <v>22</v>
      </c>
      <c r="C33" s="41">
        <v>556</v>
      </c>
      <c r="D33" s="41">
        <v>534</v>
      </c>
      <c r="E33" s="41">
        <v>28338</v>
      </c>
      <c r="F33" s="41">
        <v>27364</v>
      </c>
      <c r="G33" s="41">
        <v>134345</v>
      </c>
      <c r="H33" s="41">
        <v>35.9</v>
      </c>
      <c r="I33" s="41">
        <v>121930</v>
      </c>
      <c r="J33" s="41">
        <v>12415</v>
      </c>
      <c r="K33" s="41">
        <v>36.799999999999997</v>
      </c>
      <c r="L33" s="41">
        <v>27.6</v>
      </c>
      <c r="M33" s="41">
        <v>351649</v>
      </c>
      <c r="N33" s="41">
        <v>50.3</v>
      </c>
      <c r="O33" s="41">
        <v>320023</v>
      </c>
      <c r="P33" s="41">
        <v>31626</v>
      </c>
      <c r="Q33" s="41">
        <v>53.6</v>
      </c>
      <c r="R33" s="41">
        <v>23.9</v>
      </c>
      <c r="S33" s="41">
        <v>2.6</v>
      </c>
    </row>
    <row r="34" spans="1:19" s="44" customFormat="1" x14ac:dyDescent="0.25">
      <c r="A34" s="42" t="s">
        <v>23</v>
      </c>
      <c r="B34" s="43" t="s">
        <v>24</v>
      </c>
      <c r="C34" s="41">
        <v>687</v>
      </c>
      <c r="D34" s="41">
        <v>649</v>
      </c>
      <c r="E34" s="41">
        <v>38784</v>
      </c>
      <c r="F34" s="41">
        <v>36303</v>
      </c>
      <c r="G34" s="41">
        <v>150218</v>
      </c>
      <c r="H34" s="41">
        <v>36.6</v>
      </c>
      <c r="I34" s="41">
        <v>138181</v>
      </c>
      <c r="J34" s="41">
        <v>12037</v>
      </c>
      <c r="K34" s="41">
        <v>36.1</v>
      </c>
      <c r="L34" s="41">
        <v>43.2</v>
      </c>
      <c r="M34" s="41">
        <v>524653</v>
      </c>
      <c r="N34" s="41">
        <v>19</v>
      </c>
      <c r="O34" s="41">
        <v>492117</v>
      </c>
      <c r="P34" s="41">
        <v>32536</v>
      </c>
      <c r="Q34" s="41">
        <v>18.399999999999999</v>
      </c>
      <c r="R34" s="41">
        <v>30.2</v>
      </c>
      <c r="S34" s="41">
        <v>3.5</v>
      </c>
    </row>
    <row r="35" spans="1:19" s="44" customFormat="1" x14ac:dyDescent="0.25">
      <c r="A35" s="42" t="s">
        <v>25</v>
      </c>
      <c r="B35" s="43" t="s">
        <v>26</v>
      </c>
      <c r="C35" s="41">
        <v>780</v>
      </c>
      <c r="D35" s="41">
        <v>757</v>
      </c>
      <c r="E35" s="41">
        <v>42907</v>
      </c>
      <c r="F35" s="41">
        <v>40422</v>
      </c>
      <c r="G35" s="41">
        <v>156272</v>
      </c>
      <c r="H35" s="41">
        <v>20.2</v>
      </c>
      <c r="I35" s="41">
        <v>130533</v>
      </c>
      <c r="J35" s="41">
        <v>25739</v>
      </c>
      <c r="K35" s="41">
        <v>18.5</v>
      </c>
      <c r="L35" s="41">
        <v>29.9</v>
      </c>
      <c r="M35" s="41">
        <v>489916</v>
      </c>
      <c r="N35" s="41">
        <v>14.3</v>
      </c>
      <c r="O35" s="41">
        <v>407875</v>
      </c>
      <c r="P35" s="41">
        <v>82041</v>
      </c>
      <c r="Q35" s="41">
        <v>12.1</v>
      </c>
      <c r="R35" s="41">
        <v>26.8</v>
      </c>
      <c r="S35" s="41">
        <v>3.1</v>
      </c>
    </row>
    <row r="36" spans="1:19" s="44" customFormat="1" x14ac:dyDescent="0.25">
      <c r="A36" s="42" t="s">
        <v>27</v>
      </c>
      <c r="B36" s="43" t="s">
        <v>28</v>
      </c>
      <c r="C36" s="41">
        <v>94</v>
      </c>
      <c r="D36" s="41">
        <v>90</v>
      </c>
      <c r="E36" s="41">
        <v>4940</v>
      </c>
      <c r="F36" s="41">
        <v>4777</v>
      </c>
      <c r="G36" s="41">
        <v>18542</v>
      </c>
      <c r="H36" s="41">
        <v>33.700000000000003</v>
      </c>
      <c r="I36" s="41">
        <v>15623</v>
      </c>
      <c r="J36" s="41">
        <v>2919</v>
      </c>
      <c r="K36" s="41">
        <v>37.200000000000003</v>
      </c>
      <c r="L36" s="41">
        <v>17.7</v>
      </c>
      <c r="M36" s="41">
        <v>62374</v>
      </c>
      <c r="N36" s="41">
        <v>23.6</v>
      </c>
      <c r="O36" s="41">
        <v>55727</v>
      </c>
      <c r="P36" s="41">
        <v>6647</v>
      </c>
      <c r="Q36" s="41">
        <v>24</v>
      </c>
      <c r="R36" s="41">
        <v>20.7</v>
      </c>
      <c r="S36" s="41">
        <v>3.4</v>
      </c>
    </row>
    <row r="37" spans="1:19" s="44" customFormat="1" x14ac:dyDescent="0.25">
      <c r="A37" s="42" t="s">
        <v>29</v>
      </c>
      <c r="B37" s="43" t="s">
        <v>30</v>
      </c>
      <c r="C37" s="41">
        <v>182</v>
      </c>
      <c r="D37" s="41">
        <v>172</v>
      </c>
      <c r="E37" s="41">
        <v>10608</v>
      </c>
      <c r="F37" s="41">
        <v>10183</v>
      </c>
      <c r="G37" s="41">
        <v>47696</v>
      </c>
      <c r="H37" s="41">
        <v>55.7</v>
      </c>
      <c r="I37" s="41">
        <v>42307</v>
      </c>
      <c r="J37" s="41">
        <v>5389</v>
      </c>
      <c r="K37" s="41">
        <v>51.4</v>
      </c>
      <c r="L37" s="41">
        <v>100.3</v>
      </c>
      <c r="M37" s="41">
        <v>126750</v>
      </c>
      <c r="N37" s="41">
        <v>34.4</v>
      </c>
      <c r="O37" s="41">
        <v>114198</v>
      </c>
      <c r="P37" s="41">
        <v>12552</v>
      </c>
      <c r="Q37" s="41">
        <v>30.1</v>
      </c>
      <c r="R37" s="41">
        <v>92.9</v>
      </c>
      <c r="S37" s="41">
        <v>2.7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763847</v>
      </c>
      <c r="H38" s="33">
        <f>G38/'2022'!G38*100-100</f>
        <v>31.083249387783809</v>
      </c>
      <c r="I38" s="31">
        <f>SUM(I31:I37)</f>
        <v>660707</v>
      </c>
      <c r="J38" s="31">
        <f>SUM(J31:J37)</f>
        <v>103140</v>
      </c>
      <c r="K38" s="33">
        <f>I38/'2022'!I38*100-100</f>
        <v>29.69814631963078</v>
      </c>
      <c r="L38" s="33">
        <f>J38/'2022'!J38*100-100</f>
        <v>40.709413369713502</v>
      </c>
      <c r="M38" s="31">
        <f>SUM(M31:M37)</f>
        <v>2132091</v>
      </c>
      <c r="N38" s="33">
        <f>M38/'2022'!M38*100-100</f>
        <v>23.911087709265374</v>
      </c>
      <c r="O38" s="31">
        <f>SUM(O31:O37)</f>
        <v>1872205</v>
      </c>
      <c r="P38" s="31">
        <f>SUM(P31:P37)</f>
        <v>259886</v>
      </c>
      <c r="Q38" s="33">
        <f>O38/'2022'!O38*100-100</f>
        <v>22.698266749068225</v>
      </c>
      <c r="R38" s="33">
        <f>P38/'2022'!P38*100-100</f>
        <v>33.411019450618852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1953693</v>
      </c>
      <c r="H39" s="38">
        <f>G39/'2022'!G39*100-100</f>
        <v>41.398384881167601</v>
      </c>
      <c r="I39" s="35">
        <f t="shared" ref="I39:J39" si="0">I38+I27+I16</f>
        <v>1643872</v>
      </c>
      <c r="J39" s="35">
        <f t="shared" si="0"/>
        <v>309821</v>
      </c>
      <c r="K39" s="38">
        <f>I39/'2022'!I39*100-100</f>
        <v>38.707456359438908</v>
      </c>
      <c r="L39" s="38">
        <f>J39/'2022'!J39*100-100</f>
        <v>57.623195189206257</v>
      </c>
      <c r="M39" s="35">
        <f>M38+M27+M16</f>
        <v>5628775</v>
      </c>
      <c r="N39" s="38">
        <f>M39/'2022'!M39*100-100</f>
        <v>30.756725854511586</v>
      </c>
      <c r="O39" s="35">
        <f>O38+O27+O16</f>
        <v>4814387</v>
      </c>
      <c r="P39" s="35">
        <f>P38+P27+P16</f>
        <v>814388</v>
      </c>
      <c r="Q39" s="38">
        <f>O39/'2022'!O39*100-100</f>
        <v>27.739505586495824</v>
      </c>
      <c r="R39" s="38">
        <f>P39/'2022'!P39*100-100</f>
        <v>51.978038999065063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19" t="s">
        <v>33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1:19" s="44" customFormat="1" x14ac:dyDescent="0.25">
      <c r="A42" s="42" t="s">
        <v>17</v>
      </c>
      <c r="B42" s="43" t="s">
        <v>18</v>
      </c>
      <c r="C42" s="41">
        <v>405</v>
      </c>
      <c r="D42" s="41">
        <v>378</v>
      </c>
      <c r="E42" s="41">
        <v>20585</v>
      </c>
      <c r="F42" s="41">
        <v>19064</v>
      </c>
      <c r="G42" s="41">
        <v>110661</v>
      </c>
      <c r="H42" s="41">
        <v>14.1</v>
      </c>
      <c r="I42" s="41">
        <v>80728</v>
      </c>
      <c r="J42" s="41">
        <v>29933</v>
      </c>
      <c r="K42" s="41">
        <v>8</v>
      </c>
      <c r="L42" s="41">
        <v>34.799999999999997</v>
      </c>
      <c r="M42" s="41">
        <v>270014</v>
      </c>
      <c r="N42" s="41">
        <v>7.2</v>
      </c>
      <c r="O42" s="41">
        <v>204886</v>
      </c>
      <c r="P42" s="41">
        <v>65128</v>
      </c>
      <c r="Q42" s="41">
        <v>2.5</v>
      </c>
      <c r="R42" s="41">
        <v>25.4</v>
      </c>
      <c r="S42" s="41">
        <v>2.4</v>
      </c>
    </row>
    <row r="43" spans="1:19" s="44" customFormat="1" x14ac:dyDescent="0.25">
      <c r="A43" s="42" t="s">
        <v>19</v>
      </c>
      <c r="B43" s="43" t="s">
        <v>20</v>
      </c>
      <c r="C43" s="41">
        <v>523</v>
      </c>
      <c r="D43" s="41">
        <v>509</v>
      </c>
      <c r="E43" s="41">
        <v>29675</v>
      </c>
      <c r="F43" s="41">
        <v>28574</v>
      </c>
      <c r="G43" s="41">
        <v>170550</v>
      </c>
      <c r="H43" s="41">
        <v>12.5</v>
      </c>
      <c r="I43" s="41">
        <v>142824</v>
      </c>
      <c r="J43" s="41">
        <v>27726</v>
      </c>
      <c r="K43" s="41">
        <v>11.9</v>
      </c>
      <c r="L43" s="41">
        <v>15.7</v>
      </c>
      <c r="M43" s="41">
        <v>392622</v>
      </c>
      <c r="N43" s="41">
        <v>12.4</v>
      </c>
      <c r="O43" s="41">
        <v>330583</v>
      </c>
      <c r="P43" s="41">
        <v>62039</v>
      </c>
      <c r="Q43" s="41">
        <v>10.3</v>
      </c>
      <c r="R43" s="41">
        <v>25.4</v>
      </c>
      <c r="S43" s="41">
        <v>2.2999999999999998</v>
      </c>
    </row>
    <row r="44" spans="1:19" s="44" customFormat="1" x14ac:dyDescent="0.25">
      <c r="A44" s="42" t="s">
        <v>21</v>
      </c>
      <c r="B44" s="43" t="s">
        <v>22</v>
      </c>
      <c r="C44" s="41">
        <v>558</v>
      </c>
      <c r="D44" s="41">
        <v>549</v>
      </c>
      <c r="E44" s="41">
        <v>28349</v>
      </c>
      <c r="F44" s="41">
        <v>27267</v>
      </c>
      <c r="G44" s="41">
        <v>151848</v>
      </c>
      <c r="H44" s="41">
        <v>16.600000000000001</v>
      </c>
      <c r="I44" s="41">
        <v>133675</v>
      </c>
      <c r="J44" s="41">
        <v>18173</v>
      </c>
      <c r="K44" s="41">
        <v>16.600000000000001</v>
      </c>
      <c r="L44" s="41">
        <v>16.600000000000001</v>
      </c>
      <c r="M44" s="41">
        <v>405094</v>
      </c>
      <c r="N44" s="41">
        <v>28.7</v>
      </c>
      <c r="O44" s="41">
        <v>364321</v>
      </c>
      <c r="P44" s="41">
        <v>40773</v>
      </c>
      <c r="Q44" s="41">
        <v>29.6</v>
      </c>
      <c r="R44" s="41">
        <v>21.3</v>
      </c>
      <c r="S44" s="41">
        <v>2.7</v>
      </c>
    </row>
    <row r="45" spans="1:19" s="44" customFormat="1" x14ac:dyDescent="0.25">
      <c r="A45" s="42" t="s">
        <v>23</v>
      </c>
      <c r="B45" s="43" t="s">
        <v>24</v>
      </c>
      <c r="C45" s="41">
        <v>684</v>
      </c>
      <c r="D45" s="41">
        <v>668</v>
      </c>
      <c r="E45" s="41">
        <v>38698</v>
      </c>
      <c r="F45" s="41">
        <v>37220</v>
      </c>
      <c r="G45" s="41">
        <v>170415</v>
      </c>
      <c r="H45" s="41">
        <v>24.2</v>
      </c>
      <c r="I45" s="41">
        <v>155990</v>
      </c>
      <c r="J45" s="41">
        <v>14425</v>
      </c>
      <c r="K45" s="41">
        <v>22.7</v>
      </c>
      <c r="L45" s="41">
        <v>43.2</v>
      </c>
      <c r="M45" s="41">
        <v>573538</v>
      </c>
      <c r="N45" s="41">
        <v>16.3</v>
      </c>
      <c r="O45" s="41">
        <v>537541</v>
      </c>
      <c r="P45" s="41">
        <v>35997</v>
      </c>
      <c r="Q45" s="41">
        <v>15.4</v>
      </c>
      <c r="R45" s="41">
        <v>30.5</v>
      </c>
      <c r="S45" s="41">
        <v>3.4</v>
      </c>
    </row>
    <row r="46" spans="1:19" s="44" customFormat="1" x14ac:dyDescent="0.25">
      <c r="A46" s="42" t="s">
        <v>25</v>
      </c>
      <c r="B46" s="43" t="s">
        <v>26</v>
      </c>
      <c r="C46" s="41">
        <v>778</v>
      </c>
      <c r="D46" s="41">
        <v>760</v>
      </c>
      <c r="E46" s="41">
        <v>42809</v>
      </c>
      <c r="F46" s="41">
        <v>40743</v>
      </c>
      <c r="G46" s="41">
        <v>165884</v>
      </c>
      <c r="H46" s="41">
        <v>4.4000000000000004</v>
      </c>
      <c r="I46" s="41">
        <v>144517</v>
      </c>
      <c r="J46" s="41">
        <v>21367</v>
      </c>
      <c r="K46" s="41">
        <v>2.7</v>
      </c>
      <c r="L46" s="41">
        <v>17.399999999999999</v>
      </c>
      <c r="M46" s="41">
        <v>555398</v>
      </c>
      <c r="N46" s="41">
        <v>5.2</v>
      </c>
      <c r="O46" s="41">
        <v>481448</v>
      </c>
      <c r="P46" s="41">
        <v>73950</v>
      </c>
      <c r="Q46" s="41">
        <v>3.5</v>
      </c>
      <c r="R46" s="41">
        <v>17.5</v>
      </c>
      <c r="S46" s="41">
        <v>3.3</v>
      </c>
    </row>
    <row r="47" spans="1:19" s="44" customFormat="1" x14ac:dyDescent="0.25">
      <c r="A47" s="42" t="s">
        <v>27</v>
      </c>
      <c r="B47" s="43" t="s">
        <v>28</v>
      </c>
      <c r="C47" s="41">
        <v>94</v>
      </c>
      <c r="D47" s="41">
        <v>91</v>
      </c>
      <c r="E47" s="41">
        <v>4942</v>
      </c>
      <c r="F47" s="41">
        <v>4777</v>
      </c>
      <c r="G47" s="41">
        <v>18722</v>
      </c>
      <c r="H47" s="41">
        <v>16.100000000000001</v>
      </c>
      <c r="I47" s="41">
        <v>16029</v>
      </c>
      <c r="J47" s="41">
        <v>2693</v>
      </c>
      <c r="K47" s="41">
        <v>20.3</v>
      </c>
      <c r="L47" s="41">
        <v>-3.9</v>
      </c>
      <c r="M47" s="41">
        <v>64121</v>
      </c>
      <c r="N47" s="41">
        <v>19.3</v>
      </c>
      <c r="O47" s="41">
        <v>57600</v>
      </c>
      <c r="P47" s="41">
        <v>6521</v>
      </c>
      <c r="Q47" s="41">
        <v>23.1</v>
      </c>
      <c r="R47" s="41">
        <v>-6.6</v>
      </c>
      <c r="S47" s="41">
        <v>3.4</v>
      </c>
    </row>
    <row r="48" spans="1:19" s="44" customFormat="1" x14ac:dyDescent="0.25">
      <c r="A48" s="42" t="s">
        <v>29</v>
      </c>
      <c r="B48" s="43" t="s">
        <v>30</v>
      </c>
      <c r="C48" s="41">
        <v>181</v>
      </c>
      <c r="D48" s="41">
        <v>175</v>
      </c>
      <c r="E48" s="41">
        <v>10593</v>
      </c>
      <c r="F48" s="41">
        <v>10095</v>
      </c>
      <c r="G48" s="41">
        <v>46281</v>
      </c>
      <c r="H48" s="41">
        <v>30.7</v>
      </c>
      <c r="I48" s="41">
        <v>41008</v>
      </c>
      <c r="J48" s="41">
        <v>5273</v>
      </c>
      <c r="K48" s="41">
        <v>27.2</v>
      </c>
      <c r="L48" s="41">
        <v>66.400000000000006</v>
      </c>
      <c r="M48" s="41">
        <v>124346</v>
      </c>
      <c r="N48" s="41">
        <v>16.3</v>
      </c>
      <c r="O48" s="41">
        <v>112901</v>
      </c>
      <c r="P48" s="41">
        <v>11445</v>
      </c>
      <c r="Q48" s="41">
        <v>14</v>
      </c>
      <c r="R48" s="41">
        <v>46</v>
      </c>
      <c r="S48" s="41">
        <v>2.7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834361</v>
      </c>
      <c r="H49" s="33">
        <f>G49/'2022'!G49*100-100</f>
        <v>14.852195219315448</v>
      </c>
      <c r="I49" s="31">
        <f>SUM(I42:I48)</f>
        <v>714771</v>
      </c>
      <c r="J49" s="31">
        <f>SUM(J42:J48)</f>
        <v>119590</v>
      </c>
      <c r="K49" s="33">
        <f>I49/'2022'!I49*100-100</f>
        <v>13.370416543743275</v>
      </c>
      <c r="L49" s="33">
        <f>J49/'2022'!J49*100-100</f>
        <v>24.584596472585972</v>
      </c>
      <c r="M49" s="31">
        <f>SUM(M42:M48)</f>
        <v>2385133</v>
      </c>
      <c r="N49" s="33">
        <f>M49/'2022'!M49*100-100</f>
        <v>13.706900455994074</v>
      </c>
      <c r="O49" s="31">
        <f>SUM(O42:O48)</f>
        <v>2089280</v>
      </c>
      <c r="P49" s="31">
        <f>SUM(P42:P48)</f>
        <v>295853</v>
      </c>
      <c r="Q49" s="33">
        <f>O49/'2022'!O49*100-100</f>
        <v>12.490355608176841</v>
      </c>
      <c r="R49" s="33">
        <f>P49/'2022'!P49*100-100</f>
        <v>23.108963956091515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2788054</v>
      </c>
      <c r="H50" s="38">
        <f>G50/'2022'!G50*100-100</f>
        <v>32.250650923388605</v>
      </c>
      <c r="I50" s="35">
        <f>I49+I38+I27+I16</f>
        <v>2358643</v>
      </c>
      <c r="J50" s="35">
        <f>J49+J38+J27+J16</f>
        <v>429411</v>
      </c>
      <c r="K50" s="38">
        <f>I50/'2022'!I50*100-100</f>
        <v>29.909121452294272</v>
      </c>
      <c r="L50" s="38">
        <f>J50/'2022'!J50*100-100</f>
        <v>46.782590266929645</v>
      </c>
      <c r="M50" s="35">
        <f>M49+M38+M27+M16</f>
        <v>8013908</v>
      </c>
      <c r="N50" s="38">
        <f>M50/'2022'!M50*100-100</f>
        <v>25.170686419308794</v>
      </c>
      <c r="O50" s="35">
        <f>O49+O38+O27+O16</f>
        <v>6903667</v>
      </c>
      <c r="P50" s="35">
        <f>P49+P38+P27+P16</f>
        <v>1110241</v>
      </c>
      <c r="Q50" s="38">
        <f>O50/'2022'!O50*100-100</f>
        <v>22.705527898280309</v>
      </c>
      <c r="R50" s="38">
        <f>P50/'2022'!P50*100-100</f>
        <v>43.039667498521595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19" t="s">
        <v>34</v>
      </c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</row>
    <row r="53" spans="1:19" s="44" customFormat="1" x14ac:dyDescent="0.25">
      <c r="A53" s="42" t="s">
        <v>17</v>
      </c>
      <c r="B53" s="43" t="s">
        <v>18</v>
      </c>
      <c r="C53" s="41">
        <v>404</v>
      </c>
      <c r="D53" s="41">
        <v>381</v>
      </c>
      <c r="E53" s="41">
        <v>20666</v>
      </c>
      <c r="F53" s="41">
        <v>19288</v>
      </c>
      <c r="G53" s="41">
        <v>136415</v>
      </c>
      <c r="H53" s="41">
        <v>13.1</v>
      </c>
      <c r="I53" s="41">
        <v>103035</v>
      </c>
      <c r="J53" s="41">
        <v>33380</v>
      </c>
      <c r="K53" s="41">
        <v>11.1</v>
      </c>
      <c r="L53" s="41">
        <v>19.7</v>
      </c>
      <c r="M53" s="41">
        <v>320145</v>
      </c>
      <c r="N53" s="41">
        <v>9.6999999999999993</v>
      </c>
      <c r="O53" s="41">
        <v>246941</v>
      </c>
      <c r="P53" s="41">
        <v>73204</v>
      </c>
      <c r="Q53" s="41">
        <v>8.6999999999999993</v>
      </c>
      <c r="R53" s="41">
        <v>13</v>
      </c>
      <c r="S53" s="41">
        <v>2.2999999999999998</v>
      </c>
    </row>
    <row r="54" spans="1:19" s="44" customFormat="1" x14ac:dyDescent="0.25">
      <c r="A54" s="42" t="s">
        <v>19</v>
      </c>
      <c r="B54" s="43" t="s">
        <v>20</v>
      </c>
      <c r="C54" s="41">
        <v>526</v>
      </c>
      <c r="D54" s="41">
        <v>515</v>
      </c>
      <c r="E54" s="41">
        <v>29864</v>
      </c>
      <c r="F54" s="41">
        <v>28936</v>
      </c>
      <c r="G54" s="41">
        <v>214775</v>
      </c>
      <c r="H54" s="41">
        <v>5.0999999999999996</v>
      </c>
      <c r="I54" s="41">
        <v>177152</v>
      </c>
      <c r="J54" s="41">
        <v>37623</v>
      </c>
      <c r="K54" s="41">
        <v>4.3</v>
      </c>
      <c r="L54" s="41">
        <v>8.9</v>
      </c>
      <c r="M54" s="41">
        <v>464832</v>
      </c>
      <c r="N54" s="41">
        <v>7.4</v>
      </c>
      <c r="O54" s="41">
        <v>383013</v>
      </c>
      <c r="P54" s="41">
        <v>81819</v>
      </c>
      <c r="Q54" s="41">
        <v>5.4</v>
      </c>
      <c r="R54" s="41">
        <v>18</v>
      </c>
      <c r="S54" s="41">
        <v>2.2000000000000002</v>
      </c>
    </row>
    <row r="55" spans="1:19" s="44" customFormat="1" x14ac:dyDescent="0.25">
      <c r="A55" s="42" t="s">
        <v>21</v>
      </c>
      <c r="B55" s="43" t="s">
        <v>22</v>
      </c>
      <c r="C55" s="41">
        <v>556</v>
      </c>
      <c r="D55" s="41">
        <v>548</v>
      </c>
      <c r="E55" s="41">
        <v>28328</v>
      </c>
      <c r="F55" s="41">
        <v>27718</v>
      </c>
      <c r="G55" s="41">
        <v>188265</v>
      </c>
      <c r="H55" s="41">
        <v>8.6999999999999993</v>
      </c>
      <c r="I55" s="41">
        <v>165493</v>
      </c>
      <c r="J55" s="41">
        <v>22772</v>
      </c>
      <c r="K55" s="41">
        <v>6.9</v>
      </c>
      <c r="L55" s="41">
        <v>24.1</v>
      </c>
      <c r="M55" s="41">
        <v>486371</v>
      </c>
      <c r="N55" s="41">
        <v>18.399999999999999</v>
      </c>
      <c r="O55" s="41">
        <v>434723</v>
      </c>
      <c r="P55" s="41">
        <v>51648</v>
      </c>
      <c r="Q55" s="41">
        <v>17.2</v>
      </c>
      <c r="R55" s="41">
        <v>29.6</v>
      </c>
      <c r="S55" s="41">
        <v>2.6</v>
      </c>
    </row>
    <row r="56" spans="1:19" s="44" customFormat="1" x14ac:dyDescent="0.25">
      <c r="A56" s="42" t="s">
        <v>23</v>
      </c>
      <c r="B56" s="43" t="s">
        <v>24</v>
      </c>
      <c r="C56" s="41">
        <v>683</v>
      </c>
      <c r="D56" s="41">
        <v>668</v>
      </c>
      <c r="E56" s="41">
        <v>38699</v>
      </c>
      <c r="F56" s="41">
        <v>37055</v>
      </c>
      <c r="G56" s="41">
        <v>209947</v>
      </c>
      <c r="H56" s="41">
        <v>12.2</v>
      </c>
      <c r="I56" s="41">
        <v>192846</v>
      </c>
      <c r="J56" s="41">
        <v>17101</v>
      </c>
      <c r="K56" s="41">
        <v>11.7</v>
      </c>
      <c r="L56" s="41">
        <v>17</v>
      </c>
      <c r="M56" s="41">
        <v>655922</v>
      </c>
      <c r="N56" s="41">
        <v>8.1999999999999993</v>
      </c>
      <c r="O56" s="41">
        <v>613816</v>
      </c>
      <c r="P56" s="41">
        <v>42106</v>
      </c>
      <c r="Q56" s="41">
        <v>8.3000000000000007</v>
      </c>
      <c r="R56" s="41">
        <v>7.9</v>
      </c>
      <c r="S56" s="41">
        <v>3.1</v>
      </c>
    </row>
    <row r="57" spans="1:19" s="44" customFormat="1" x14ac:dyDescent="0.25">
      <c r="A57" s="42" t="s">
        <v>25</v>
      </c>
      <c r="B57" s="43" t="s">
        <v>26</v>
      </c>
      <c r="C57" s="41">
        <v>782</v>
      </c>
      <c r="D57" s="41">
        <v>767</v>
      </c>
      <c r="E57" s="41">
        <v>42756</v>
      </c>
      <c r="F57" s="41">
        <v>40923</v>
      </c>
      <c r="G57" s="41">
        <v>204201</v>
      </c>
      <c r="H57" s="41">
        <v>5.6</v>
      </c>
      <c r="I57" s="41">
        <v>177442</v>
      </c>
      <c r="J57" s="41">
        <v>26759</v>
      </c>
      <c r="K57" s="41">
        <v>4.7</v>
      </c>
      <c r="L57" s="41">
        <v>12.3</v>
      </c>
      <c r="M57" s="41">
        <v>617893</v>
      </c>
      <c r="N57" s="41">
        <v>7.2</v>
      </c>
      <c r="O57" s="41">
        <v>532609</v>
      </c>
      <c r="P57" s="41">
        <v>85284</v>
      </c>
      <c r="Q57" s="41">
        <v>6.8</v>
      </c>
      <c r="R57" s="41">
        <v>9.3000000000000007</v>
      </c>
      <c r="S57" s="41">
        <v>3</v>
      </c>
    </row>
    <row r="58" spans="1:19" s="44" customFormat="1" x14ac:dyDescent="0.25">
      <c r="A58" s="42" t="s">
        <v>27</v>
      </c>
      <c r="B58" s="43" t="s">
        <v>28</v>
      </c>
      <c r="C58" s="41">
        <v>93</v>
      </c>
      <c r="D58" s="41">
        <v>91</v>
      </c>
      <c r="E58" s="41">
        <v>4924</v>
      </c>
      <c r="F58" s="41">
        <v>4773</v>
      </c>
      <c r="G58" s="41">
        <v>22827</v>
      </c>
      <c r="H58" s="41">
        <v>6.8</v>
      </c>
      <c r="I58" s="41">
        <v>19383</v>
      </c>
      <c r="J58" s="41">
        <v>3444</v>
      </c>
      <c r="K58" s="41">
        <v>8.4</v>
      </c>
      <c r="L58" s="41">
        <v>-1.5</v>
      </c>
      <c r="M58" s="41">
        <v>71814</v>
      </c>
      <c r="N58" s="41">
        <v>9.3000000000000007</v>
      </c>
      <c r="O58" s="41">
        <v>63366</v>
      </c>
      <c r="P58" s="41">
        <v>8448</v>
      </c>
      <c r="Q58" s="41">
        <v>10.6</v>
      </c>
      <c r="R58" s="41">
        <v>0.3</v>
      </c>
      <c r="S58" s="41">
        <v>3.1</v>
      </c>
    </row>
    <row r="59" spans="1:19" s="44" customFormat="1" x14ac:dyDescent="0.25">
      <c r="A59" s="42" t="s">
        <v>29</v>
      </c>
      <c r="B59" s="43" t="s">
        <v>30</v>
      </c>
      <c r="C59" s="41">
        <v>181</v>
      </c>
      <c r="D59" s="41">
        <v>175</v>
      </c>
      <c r="E59" s="41">
        <v>10611</v>
      </c>
      <c r="F59" s="41">
        <v>9978</v>
      </c>
      <c r="G59" s="41">
        <v>59020</v>
      </c>
      <c r="H59" s="41">
        <v>17.7</v>
      </c>
      <c r="I59" s="41">
        <v>52200</v>
      </c>
      <c r="J59" s="41">
        <v>6820</v>
      </c>
      <c r="K59" s="41">
        <v>12.1</v>
      </c>
      <c r="L59" s="41">
        <v>90.7</v>
      </c>
      <c r="M59" s="41">
        <v>148343</v>
      </c>
      <c r="N59" s="41">
        <v>10.3</v>
      </c>
      <c r="O59" s="41">
        <v>133605</v>
      </c>
      <c r="P59" s="41">
        <v>14738</v>
      </c>
      <c r="Q59" s="41">
        <v>6.5</v>
      </c>
      <c r="R59" s="41">
        <v>64.3</v>
      </c>
      <c r="S59" s="41">
        <v>2.5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1035450</v>
      </c>
      <c r="H60" s="33">
        <f>G60/'2022'!G60*100-100</f>
        <v>8.9752360103981346</v>
      </c>
      <c r="I60" s="31">
        <f>SUM(I53:I59)</f>
        <v>887551</v>
      </c>
      <c r="J60" s="31">
        <f>SUM(J53:J59)</f>
        <v>147899</v>
      </c>
      <c r="K60" s="33">
        <f>I60/'2022'!I60*100-100</f>
        <v>7.7294961583745021</v>
      </c>
      <c r="L60" s="33">
        <f>J60/'2022'!J60*100-100</f>
        <v>17.101346001583522</v>
      </c>
      <c r="M60" s="31">
        <f>SUM(M53:M59)</f>
        <v>2765320</v>
      </c>
      <c r="N60" s="33">
        <f>M60/'2022'!M60*100-100</f>
        <v>9.8128354562681892</v>
      </c>
      <c r="O60" s="31">
        <f>SUM(O53:O59)</f>
        <v>2408073</v>
      </c>
      <c r="P60" s="31">
        <f>SUM(P53:P59)</f>
        <v>357247</v>
      </c>
      <c r="Q60" s="33">
        <f>O60/'2022'!O60*100-100</f>
        <v>8.9736244759649963</v>
      </c>
      <c r="R60" s="33">
        <f>P60/'2022'!P60*100-100</f>
        <v>15.82532518901813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3823504</v>
      </c>
      <c r="H61" s="38">
        <f>G61/'2022'!G61*100-100</f>
        <v>25.019381498851175</v>
      </c>
      <c r="I61" s="35">
        <f>I60+I49+I38+I27+I16</f>
        <v>3246194</v>
      </c>
      <c r="J61" s="35">
        <f>J60+J49+J38+J27+J16</f>
        <v>577310</v>
      </c>
      <c r="K61" s="38">
        <f>I61/'2022'!I61*100-100</f>
        <v>22.986118477882016</v>
      </c>
      <c r="L61" s="38">
        <f>J61/'2022'!J61*100-100</f>
        <v>37.832488557928997</v>
      </c>
      <c r="M61" s="35">
        <f>M60+M49+M38+M27+M16</f>
        <v>10779228</v>
      </c>
      <c r="N61" s="38">
        <f>M61/'2022'!M61*100-100</f>
        <v>20.83528948065802</v>
      </c>
      <c r="O61" s="35">
        <f>O60+O49+O38+O27+O16</f>
        <v>9311740</v>
      </c>
      <c r="P61" s="35">
        <f>P60+P49+P38+P27+P16</f>
        <v>1467488</v>
      </c>
      <c r="Q61" s="38">
        <f>O61/'2022'!O61*100-100</f>
        <v>18.833080674115791</v>
      </c>
      <c r="R61" s="38">
        <f>P61/'2022'!P61*100-100</f>
        <v>35.300609526162788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ht="15" customHeight="1" x14ac:dyDescent="0.25">
      <c r="A63" s="119" t="s">
        <v>35</v>
      </c>
      <c r="B63" s="119"/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N63" s="119"/>
      <c r="O63" s="119"/>
      <c r="P63" s="119"/>
      <c r="Q63" s="119"/>
      <c r="R63" s="119"/>
      <c r="S63" s="119"/>
    </row>
    <row r="64" spans="1:19" s="44" customFormat="1" x14ac:dyDescent="0.25">
      <c r="A64" s="42" t="s">
        <v>17</v>
      </c>
      <c r="B64" s="43" t="s">
        <v>18</v>
      </c>
      <c r="C64" s="41">
        <v>415</v>
      </c>
      <c r="D64" s="41">
        <v>397</v>
      </c>
      <c r="E64" s="41">
        <v>21234</v>
      </c>
      <c r="F64" s="41">
        <v>19937</v>
      </c>
      <c r="G64" s="41">
        <v>127792</v>
      </c>
      <c r="H64" s="41">
        <v>2.7</v>
      </c>
      <c r="I64" s="41">
        <v>97295</v>
      </c>
      <c r="J64" s="41">
        <v>30497</v>
      </c>
      <c r="K64" s="41">
        <v>1.3</v>
      </c>
      <c r="L64" s="41">
        <v>7.3</v>
      </c>
      <c r="M64" s="41">
        <v>305167</v>
      </c>
      <c r="N64" s="41">
        <v>-1.4</v>
      </c>
      <c r="O64" s="41">
        <v>240913</v>
      </c>
      <c r="P64" s="41">
        <v>64254</v>
      </c>
      <c r="Q64" s="41">
        <v>-3.3</v>
      </c>
      <c r="R64" s="41">
        <v>6.6</v>
      </c>
      <c r="S64" s="41">
        <v>2.4</v>
      </c>
    </row>
    <row r="65" spans="1:19" s="44" customFormat="1" x14ac:dyDescent="0.25">
      <c r="A65" s="42" t="s">
        <v>19</v>
      </c>
      <c r="B65" s="43" t="s">
        <v>20</v>
      </c>
      <c r="C65" s="41">
        <v>526</v>
      </c>
      <c r="D65" s="41">
        <v>515</v>
      </c>
      <c r="E65" s="41">
        <v>29875</v>
      </c>
      <c r="F65" s="41">
        <v>29040</v>
      </c>
      <c r="G65" s="41">
        <v>205615</v>
      </c>
      <c r="H65" s="41">
        <v>0.4</v>
      </c>
      <c r="I65" s="41">
        <v>170735</v>
      </c>
      <c r="J65" s="41">
        <v>34880</v>
      </c>
      <c r="K65" s="41">
        <v>-0.7</v>
      </c>
      <c r="L65" s="41">
        <v>6.2</v>
      </c>
      <c r="M65" s="41">
        <v>446413</v>
      </c>
      <c r="N65" s="41">
        <v>2.1</v>
      </c>
      <c r="O65" s="41">
        <v>374251</v>
      </c>
      <c r="P65" s="41">
        <v>72162</v>
      </c>
      <c r="Q65" s="41">
        <v>1.1000000000000001</v>
      </c>
      <c r="R65" s="41">
        <v>7.4</v>
      </c>
      <c r="S65" s="41">
        <v>2.2000000000000002</v>
      </c>
    </row>
    <row r="66" spans="1:19" s="44" customFormat="1" x14ac:dyDescent="0.25">
      <c r="A66" s="42" t="s">
        <v>21</v>
      </c>
      <c r="B66" s="43" t="s">
        <v>22</v>
      </c>
      <c r="C66" s="41">
        <v>557</v>
      </c>
      <c r="D66" s="41">
        <v>549</v>
      </c>
      <c r="E66" s="41">
        <v>28373</v>
      </c>
      <c r="F66" s="41">
        <v>27665</v>
      </c>
      <c r="G66" s="41">
        <v>186978</v>
      </c>
      <c r="H66" s="41">
        <v>7.5</v>
      </c>
      <c r="I66" s="41">
        <v>167737</v>
      </c>
      <c r="J66" s="41">
        <v>19241</v>
      </c>
      <c r="K66" s="41">
        <v>8.5</v>
      </c>
      <c r="L66" s="41">
        <v>-1</v>
      </c>
      <c r="M66" s="41">
        <v>472522</v>
      </c>
      <c r="N66" s="41">
        <v>19.600000000000001</v>
      </c>
      <c r="O66" s="41">
        <v>424448</v>
      </c>
      <c r="P66" s="41">
        <v>48074</v>
      </c>
      <c r="Q66" s="41">
        <v>20.2</v>
      </c>
      <c r="R66" s="41">
        <v>13.8</v>
      </c>
      <c r="S66" s="41">
        <v>2.5</v>
      </c>
    </row>
    <row r="67" spans="1:19" s="44" customFormat="1" x14ac:dyDescent="0.25">
      <c r="A67" s="42" t="s">
        <v>23</v>
      </c>
      <c r="B67" s="43" t="s">
        <v>24</v>
      </c>
      <c r="C67" s="41">
        <v>682</v>
      </c>
      <c r="D67" s="41">
        <v>670</v>
      </c>
      <c r="E67" s="41">
        <v>38597</v>
      </c>
      <c r="F67" s="41">
        <v>37199</v>
      </c>
      <c r="G67" s="41">
        <v>203236</v>
      </c>
      <c r="H67" s="41">
        <v>3</v>
      </c>
      <c r="I67" s="41">
        <v>185117</v>
      </c>
      <c r="J67" s="41">
        <v>18119</v>
      </c>
      <c r="K67" s="41">
        <v>2.4</v>
      </c>
      <c r="L67" s="41">
        <v>9.3000000000000007</v>
      </c>
      <c r="M67" s="41">
        <v>648972</v>
      </c>
      <c r="N67" s="41">
        <v>2.8</v>
      </c>
      <c r="O67" s="41">
        <v>599967</v>
      </c>
      <c r="P67" s="41">
        <v>49005</v>
      </c>
      <c r="Q67" s="41">
        <v>2</v>
      </c>
      <c r="R67" s="41">
        <v>13.2</v>
      </c>
      <c r="S67" s="41">
        <v>3.2</v>
      </c>
    </row>
    <row r="68" spans="1:19" s="44" customFormat="1" x14ac:dyDescent="0.25">
      <c r="A68" s="42" t="s">
        <v>25</v>
      </c>
      <c r="B68" s="43" t="s">
        <v>26</v>
      </c>
      <c r="C68" s="41">
        <v>783</v>
      </c>
      <c r="D68" s="41">
        <v>766</v>
      </c>
      <c r="E68" s="41">
        <v>42907</v>
      </c>
      <c r="F68" s="41">
        <v>41144</v>
      </c>
      <c r="G68" s="41">
        <v>189834</v>
      </c>
      <c r="H68" s="41">
        <v>-0.7</v>
      </c>
      <c r="I68" s="41">
        <v>166513</v>
      </c>
      <c r="J68" s="41">
        <v>23321</v>
      </c>
      <c r="K68" s="41">
        <v>-2.5</v>
      </c>
      <c r="L68" s="41">
        <v>14.9</v>
      </c>
      <c r="M68" s="41">
        <v>573508</v>
      </c>
      <c r="N68" s="41">
        <v>-3.8</v>
      </c>
      <c r="O68" s="41">
        <v>498674</v>
      </c>
      <c r="P68" s="41">
        <v>74834</v>
      </c>
      <c r="Q68" s="41">
        <v>-6.2</v>
      </c>
      <c r="R68" s="41">
        <v>15.8</v>
      </c>
      <c r="S68" s="41">
        <v>3</v>
      </c>
    </row>
    <row r="69" spans="1:19" s="44" customFormat="1" x14ac:dyDescent="0.25">
      <c r="A69" s="42" t="s">
        <v>27</v>
      </c>
      <c r="B69" s="43" t="s">
        <v>28</v>
      </c>
      <c r="C69" s="41">
        <v>94</v>
      </c>
      <c r="D69" s="41">
        <v>92</v>
      </c>
      <c r="E69" s="41">
        <v>4980</v>
      </c>
      <c r="F69" s="41">
        <v>4836</v>
      </c>
      <c r="G69" s="41">
        <v>21851</v>
      </c>
      <c r="H69" s="41">
        <v>6.7</v>
      </c>
      <c r="I69" s="41">
        <v>18359</v>
      </c>
      <c r="J69" s="41">
        <v>3492</v>
      </c>
      <c r="K69" s="41">
        <v>9.4</v>
      </c>
      <c r="L69" s="41">
        <v>-5.7</v>
      </c>
      <c r="M69" s="41">
        <v>67828</v>
      </c>
      <c r="N69" s="41">
        <v>3.7</v>
      </c>
      <c r="O69" s="41">
        <v>59260</v>
      </c>
      <c r="P69" s="41">
        <v>8568</v>
      </c>
      <c r="Q69" s="41">
        <v>5.8</v>
      </c>
      <c r="R69" s="41">
        <v>-8.6</v>
      </c>
      <c r="S69" s="41">
        <v>3.1</v>
      </c>
    </row>
    <row r="70" spans="1:19" s="44" customFormat="1" x14ac:dyDescent="0.25">
      <c r="A70" s="42" t="s">
        <v>29</v>
      </c>
      <c r="B70" s="43" t="s">
        <v>30</v>
      </c>
      <c r="C70" s="41">
        <v>179</v>
      </c>
      <c r="D70" s="41">
        <v>174</v>
      </c>
      <c r="E70" s="41">
        <v>10600</v>
      </c>
      <c r="F70" s="41">
        <v>10019</v>
      </c>
      <c r="G70" s="41">
        <v>55661</v>
      </c>
      <c r="H70" s="41">
        <v>10.1</v>
      </c>
      <c r="I70" s="41">
        <v>48693</v>
      </c>
      <c r="J70" s="41">
        <v>6968</v>
      </c>
      <c r="K70" s="41">
        <v>6</v>
      </c>
      <c r="L70" s="41">
        <v>49.9</v>
      </c>
      <c r="M70" s="41">
        <v>144714</v>
      </c>
      <c r="N70" s="41">
        <v>5.8</v>
      </c>
      <c r="O70" s="41">
        <v>130523</v>
      </c>
      <c r="P70" s="41">
        <v>14191</v>
      </c>
      <c r="Q70" s="41">
        <v>3.9</v>
      </c>
      <c r="R70" s="41">
        <v>27.8</v>
      </c>
      <c r="S70" s="41">
        <v>2.6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990967</v>
      </c>
      <c r="H71" s="33">
        <f>G71/'2022'!G71*100-100</f>
        <v>2.9360071964117651</v>
      </c>
      <c r="I71" s="31">
        <f>SUM(I64:I70)</f>
        <v>854449</v>
      </c>
      <c r="J71" s="31">
        <f>SUM(J64:J70)</f>
        <v>136518</v>
      </c>
      <c r="K71" s="33">
        <f>I71/'2022'!I71*100-100</f>
        <v>2.1132550796757954</v>
      </c>
      <c r="L71" s="33">
        <f>J71/'2022'!J71*100-100</f>
        <v>8.4026807267183301</v>
      </c>
      <c r="M71" s="31">
        <f>SUM(M64:M70)</f>
        <v>2659124</v>
      </c>
      <c r="N71" s="33">
        <f>M71/'2022'!M71*100-100</f>
        <v>3.394518207512732</v>
      </c>
      <c r="O71" s="31">
        <f>SUM(O64:O70)</f>
        <v>2328036</v>
      </c>
      <c r="P71" s="31">
        <f>SUM(P64:P70)</f>
        <v>331088</v>
      </c>
      <c r="Q71" s="33">
        <f>O71/'2022'!O71*100-100</f>
        <v>2.3880950171457869</v>
      </c>
      <c r="R71" s="33">
        <f>P71/'2022'!P71*100-100</f>
        <v>11.071301570687652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4814471</v>
      </c>
      <c r="H72" s="38">
        <f>G72/'2022'!G72*100-100</f>
        <v>19.732252748113609</v>
      </c>
      <c r="I72" s="35">
        <f>I71+I60+I49+I38+I27+I16</f>
        <v>4100643</v>
      </c>
      <c r="J72" s="35">
        <f>J71+J60+J49+J38+J27+J16</f>
        <v>713828</v>
      </c>
      <c r="K72" s="38">
        <f>I72/'2022'!I72*100-100</f>
        <v>17.961818582459358</v>
      </c>
      <c r="L72" s="38">
        <f>J72/'2022'!J72*100-100</f>
        <v>31.029305138724453</v>
      </c>
      <c r="M72" s="35">
        <f>M71+M60+M49+M38+M27+M16</f>
        <v>13438352</v>
      </c>
      <c r="N72" s="38">
        <f>M72/'2022'!M72*100-100</f>
        <v>16.932318600635782</v>
      </c>
      <c r="O72" s="35">
        <f>O71+O60+O49+O38+O27+O16</f>
        <v>11639776</v>
      </c>
      <c r="P72" s="35">
        <f>P71+P60+P49+P38+P27+P16</f>
        <v>1798576</v>
      </c>
      <c r="Q72" s="38">
        <f>O72/'2022'!O72*100-100</f>
        <v>15.134504219701441</v>
      </c>
      <c r="R72" s="38">
        <f>P72/'2022'!P72*100-100</f>
        <v>30.077189612489775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19" t="s">
        <v>36</v>
      </c>
      <c r="B74" s="119"/>
      <c r="C74" s="119"/>
      <c r="D74" s="119"/>
      <c r="E74" s="119"/>
      <c r="F74" s="119"/>
      <c r="G74" s="119"/>
      <c r="H74" s="119"/>
      <c r="I74" s="119"/>
      <c r="J74" s="119"/>
      <c r="K74" s="119"/>
      <c r="L74" s="119"/>
      <c r="M74" s="119"/>
      <c r="N74" s="119"/>
      <c r="O74" s="119"/>
      <c r="P74" s="119"/>
      <c r="Q74" s="119"/>
      <c r="R74" s="119"/>
      <c r="S74" s="119"/>
    </row>
    <row r="75" spans="1:19" s="44" customFormat="1" x14ac:dyDescent="0.25">
      <c r="A75" s="42" t="s">
        <v>17</v>
      </c>
      <c r="B75" s="43" t="s">
        <v>18</v>
      </c>
      <c r="C75" s="41">
        <v>414</v>
      </c>
      <c r="D75" s="41">
        <v>394</v>
      </c>
      <c r="E75" s="41">
        <v>21483</v>
      </c>
      <c r="F75" s="41">
        <v>19936</v>
      </c>
      <c r="G75" s="41">
        <v>131813</v>
      </c>
      <c r="H75" s="41">
        <v>5.4</v>
      </c>
      <c r="I75" s="41">
        <v>87470</v>
      </c>
      <c r="J75" s="41">
        <v>44343</v>
      </c>
      <c r="K75" s="41">
        <v>-1</v>
      </c>
      <c r="L75" s="41">
        <v>20.8</v>
      </c>
      <c r="M75" s="41">
        <v>339640</v>
      </c>
      <c r="N75" s="41">
        <v>3.9</v>
      </c>
      <c r="O75" s="41">
        <v>236624</v>
      </c>
      <c r="P75" s="41">
        <v>103016</v>
      </c>
      <c r="Q75" s="41">
        <v>0.1</v>
      </c>
      <c r="R75" s="41">
        <v>13.9</v>
      </c>
      <c r="S75" s="41">
        <v>2.6</v>
      </c>
    </row>
    <row r="76" spans="1:19" s="44" customFormat="1" x14ac:dyDescent="0.25">
      <c r="A76" s="42" t="s">
        <v>19</v>
      </c>
      <c r="B76" s="43" t="s">
        <v>20</v>
      </c>
      <c r="C76" s="41">
        <v>527</v>
      </c>
      <c r="D76" s="41">
        <v>516</v>
      </c>
      <c r="E76" s="41">
        <v>30361</v>
      </c>
      <c r="F76" s="41">
        <v>29484</v>
      </c>
      <c r="G76" s="41">
        <v>171580</v>
      </c>
      <c r="H76" s="41">
        <v>-10.199999999999999</v>
      </c>
      <c r="I76" s="41">
        <v>141201</v>
      </c>
      <c r="J76" s="41">
        <v>30379</v>
      </c>
      <c r="K76" s="41">
        <v>-10.1</v>
      </c>
      <c r="L76" s="41">
        <v>-10.7</v>
      </c>
      <c r="M76" s="41">
        <v>410625</v>
      </c>
      <c r="N76" s="41">
        <v>-6.9</v>
      </c>
      <c r="O76" s="41">
        <v>344645</v>
      </c>
      <c r="P76" s="41">
        <v>65980</v>
      </c>
      <c r="Q76" s="41">
        <v>-6.6</v>
      </c>
      <c r="R76" s="41">
        <v>-8.1999999999999993</v>
      </c>
      <c r="S76" s="41">
        <v>2.4</v>
      </c>
    </row>
    <row r="77" spans="1:19" s="44" customFormat="1" x14ac:dyDescent="0.25">
      <c r="A77" s="42" t="s">
        <v>21</v>
      </c>
      <c r="B77" s="43" t="s">
        <v>22</v>
      </c>
      <c r="C77" s="41">
        <v>555</v>
      </c>
      <c r="D77" s="41">
        <v>545</v>
      </c>
      <c r="E77" s="41">
        <v>28402</v>
      </c>
      <c r="F77" s="41">
        <v>27481</v>
      </c>
      <c r="G77" s="41">
        <v>165095</v>
      </c>
      <c r="H77" s="41">
        <v>-4</v>
      </c>
      <c r="I77" s="41">
        <v>137213</v>
      </c>
      <c r="J77" s="41">
        <v>27882</v>
      </c>
      <c r="K77" s="41">
        <v>-5.9</v>
      </c>
      <c r="L77" s="41">
        <v>6.6</v>
      </c>
      <c r="M77" s="41">
        <v>408434</v>
      </c>
      <c r="N77" s="41">
        <v>-2.7</v>
      </c>
      <c r="O77" s="41">
        <v>346091</v>
      </c>
      <c r="P77" s="41">
        <v>62343</v>
      </c>
      <c r="Q77" s="41">
        <v>-4.9000000000000004</v>
      </c>
      <c r="R77" s="41">
        <v>12.1</v>
      </c>
      <c r="S77" s="41">
        <v>2.5</v>
      </c>
    </row>
    <row r="78" spans="1:19" s="44" customFormat="1" x14ac:dyDescent="0.25">
      <c r="A78" s="42" t="s">
        <v>23</v>
      </c>
      <c r="B78" s="43" t="s">
        <v>24</v>
      </c>
      <c r="C78" s="41">
        <v>681</v>
      </c>
      <c r="D78" s="41">
        <v>668</v>
      </c>
      <c r="E78" s="41">
        <v>38644</v>
      </c>
      <c r="F78" s="41">
        <v>37231</v>
      </c>
      <c r="G78" s="41">
        <v>183086</v>
      </c>
      <c r="H78" s="41">
        <v>0.7</v>
      </c>
      <c r="I78" s="41">
        <v>163280</v>
      </c>
      <c r="J78" s="41">
        <v>19806</v>
      </c>
      <c r="K78" s="41">
        <v>0.1</v>
      </c>
      <c r="L78" s="41">
        <v>5.3</v>
      </c>
      <c r="M78" s="41">
        <v>659974</v>
      </c>
      <c r="N78" s="41">
        <v>3.5</v>
      </c>
      <c r="O78" s="41">
        <v>606231</v>
      </c>
      <c r="P78" s="41">
        <v>53743</v>
      </c>
      <c r="Q78" s="41">
        <v>3.1</v>
      </c>
      <c r="R78" s="41">
        <v>8</v>
      </c>
      <c r="S78" s="41">
        <v>3.6</v>
      </c>
    </row>
    <row r="79" spans="1:19" s="44" customFormat="1" x14ac:dyDescent="0.25">
      <c r="A79" s="42" t="s">
        <v>25</v>
      </c>
      <c r="B79" s="43" t="s">
        <v>26</v>
      </c>
      <c r="C79" s="41">
        <v>780</v>
      </c>
      <c r="D79" s="41">
        <v>763</v>
      </c>
      <c r="E79" s="41">
        <v>42821</v>
      </c>
      <c r="F79" s="41">
        <v>40933</v>
      </c>
      <c r="G79" s="41">
        <v>179538</v>
      </c>
      <c r="H79" s="41">
        <v>0.6</v>
      </c>
      <c r="I79" s="41">
        <v>150828</v>
      </c>
      <c r="J79" s="41">
        <v>28710</v>
      </c>
      <c r="K79" s="41">
        <v>0</v>
      </c>
      <c r="L79" s="41">
        <v>4.5</v>
      </c>
      <c r="M79" s="41">
        <v>636372</v>
      </c>
      <c r="N79" s="41">
        <v>-0.4</v>
      </c>
      <c r="O79" s="41">
        <v>519531</v>
      </c>
      <c r="P79" s="41">
        <v>116841</v>
      </c>
      <c r="Q79" s="41">
        <v>-2</v>
      </c>
      <c r="R79" s="41">
        <v>7.5</v>
      </c>
      <c r="S79" s="41">
        <v>3.5</v>
      </c>
    </row>
    <row r="80" spans="1:19" s="44" customFormat="1" x14ac:dyDescent="0.25">
      <c r="A80" s="42" t="s">
        <v>27</v>
      </c>
      <c r="B80" s="43" t="s">
        <v>28</v>
      </c>
      <c r="C80" s="41">
        <v>94</v>
      </c>
      <c r="D80" s="41">
        <v>90</v>
      </c>
      <c r="E80" s="41">
        <v>4989</v>
      </c>
      <c r="F80" s="41">
        <v>4793</v>
      </c>
      <c r="G80" s="41">
        <v>17420</v>
      </c>
      <c r="H80" s="41">
        <v>-5.9</v>
      </c>
      <c r="I80" s="41">
        <v>13855</v>
      </c>
      <c r="J80" s="41">
        <v>3565</v>
      </c>
      <c r="K80" s="41">
        <v>-6.1</v>
      </c>
      <c r="L80" s="41">
        <v>-5.0999999999999996</v>
      </c>
      <c r="M80" s="41">
        <v>63231</v>
      </c>
      <c r="N80" s="41">
        <v>-0.8</v>
      </c>
      <c r="O80" s="41">
        <v>53832</v>
      </c>
      <c r="P80" s="41">
        <v>9399</v>
      </c>
      <c r="Q80" s="41">
        <v>0.1</v>
      </c>
      <c r="R80" s="41">
        <v>-5.7</v>
      </c>
      <c r="S80" s="41">
        <v>3.6</v>
      </c>
    </row>
    <row r="81" spans="1:19" s="44" customFormat="1" x14ac:dyDescent="0.25">
      <c r="A81" s="42" t="s">
        <v>29</v>
      </c>
      <c r="B81" s="43" t="s">
        <v>30</v>
      </c>
      <c r="C81" s="41">
        <v>178</v>
      </c>
      <c r="D81" s="41">
        <v>174</v>
      </c>
      <c r="E81" s="41">
        <v>10549</v>
      </c>
      <c r="F81" s="41">
        <v>10055</v>
      </c>
      <c r="G81" s="41">
        <v>39989</v>
      </c>
      <c r="H81" s="41">
        <v>-1.6</v>
      </c>
      <c r="I81" s="41">
        <v>34930</v>
      </c>
      <c r="J81" s="41">
        <v>5059</v>
      </c>
      <c r="K81" s="41">
        <v>-2.8</v>
      </c>
      <c r="L81" s="41">
        <v>7.5</v>
      </c>
      <c r="M81" s="41">
        <v>127389</v>
      </c>
      <c r="N81" s="41">
        <v>-0.5</v>
      </c>
      <c r="O81" s="41">
        <v>116202</v>
      </c>
      <c r="P81" s="41">
        <v>11187</v>
      </c>
      <c r="Q81" s="41">
        <v>0.1</v>
      </c>
      <c r="R81" s="41">
        <v>-5.8</v>
      </c>
      <c r="S81" s="41">
        <v>3.2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888521</v>
      </c>
      <c r="H82" s="33">
        <f>G82/'2022'!G82*100-100</f>
        <v>-2.0904867480925446</v>
      </c>
      <c r="I82" s="31">
        <f>SUM(I75:I81)</f>
        <v>728777</v>
      </c>
      <c r="J82" s="31">
        <f>SUM(J75:J81)</f>
        <v>159744</v>
      </c>
      <c r="K82" s="33">
        <f>I82/'2022'!I82*100-100</f>
        <v>-3.5793715790963745</v>
      </c>
      <c r="L82" s="33">
        <f>J82/'2022'!J82*100-100</f>
        <v>5.3296496792187895</v>
      </c>
      <c r="M82" s="31">
        <f>SUM(M75:M81)</f>
        <v>2645665</v>
      </c>
      <c r="N82" s="33">
        <f>M82/'2022'!M82*100-100</f>
        <v>-0.37373992220184959</v>
      </c>
      <c r="O82" s="31">
        <f>SUM(O75:O81)</f>
        <v>2223156</v>
      </c>
      <c r="P82" s="31">
        <f>SUM(P75:P81)</f>
        <v>422509</v>
      </c>
      <c r="Q82" s="33">
        <f>O82/'2022'!O82*100-100</f>
        <v>-1.5129089663036552</v>
      </c>
      <c r="R82" s="33">
        <f>P82/'2022'!P82*100-100</f>
        <v>6.0826096017153617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5702992</v>
      </c>
      <c r="H83" s="38">
        <f>G83/'2022'!G83*100-100</f>
        <v>15.714018175424968</v>
      </c>
      <c r="I83" s="35">
        <f>I82+I71+I60+I49+I38+I27+I16</f>
        <v>4829420</v>
      </c>
      <c r="J83" s="35">
        <f>J82+J71+J60+J49+J38+J27+J16</f>
        <v>873572</v>
      </c>
      <c r="K83" s="38">
        <f>I83/'2022'!I83*100-100</f>
        <v>14.114653395956637</v>
      </c>
      <c r="L83" s="38">
        <f>J83/'2022'!J83*100-100</f>
        <v>25.432840449941565</v>
      </c>
      <c r="M83" s="35">
        <f>M82+M71+M60+M49+M38+M27+M16</f>
        <v>16084017</v>
      </c>
      <c r="N83" s="38">
        <f>M83/'2022'!M83*100-100</f>
        <v>13.683960760839227</v>
      </c>
      <c r="O83" s="35">
        <f>O82+O71+O60+O49+O38+O27+O16</f>
        <v>13862932</v>
      </c>
      <c r="P83" s="35">
        <f>P82+P71+P60+P49+P38+P27+P16</f>
        <v>2221085</v>
      </c>
      <c r="Q83" s="38">
        <f>O83/'2022'!O83*100-100</f>
        <v>12.095914402062832</v>
      </c>
      <c r="R83" s="38">
        <f>P83/'2022'!P83*100-100</f>
        <v>24.711254802126021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19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44" customFormat="1" x14ac:dyDescent="0.25">
      <c r="A86" s="42" t="s">
        <v>17</v>
      </c>
      <c r="B86" s="43" t="s">
        <v>18</v>
      </c>
      <c r="C86" s="41">
        <v>413</v>
      </c>
      <c r="D86" s="41">
        <v>395</v>
      </c>
      <c r="E86" s="41">
        <v>21445</v>
      </c>
      <c r="F86" s="41">
        <v>19991</v>
      </c>
      <c r="G86" s="41">
        <v>147035</v>
      </c>
      <c r="H86" s="41">
        <v>2.2000000000000002</v>
      </c>
      <c r="I86" s="41">
        <v>102315</v>
      </c>
      <c r="J86" s="41">
        <v>44720</v>
      </c>
      <c r="K86" s="41">
        <v>1.2</v>
      </c>
      <c r="L86" s="41">
        <v>4.5</v>
      </c>
      <c r="M86" s="41">
        <v>356582</v>
      </c>
      <c r="N86" s="41">
        <v>-2.7</v>
      </c>
      <c r="O86" s="41">
        <v>253622</v>
      </c>
      <c r="P86" s="41">
        <v>102960</v>
      </c>
      <c r="Q86" s="41">
        <v>-0.7</v>
      </c>
      <c r="R86" s="41">
        <v>-7.4</v>
      </c>
      <c r="S86" s="41">
        <v>2.4</v>
      </c>
    </row>
    <row r="87" spans="1:19" s="44" customFormat="1" x14ac:dyDescent="0.25">
      <c r="A87" s="42" t="s">
        <v>19</v>
      </c>
      <c r="B87" s="43" t="s">
        <v>20</v>
      </c>
      <c r="C87" s="41">
        <v>527</v>
      </c>
      <c r="D87" s="41">
        <v>516</v>
      </c>
      <c r="E87" s="41">
        <v>30247</v>
      </c>
      <c r="F87" s="41">
        <v>29233</v>
      </c>
      <c r="G87" s="41">
        <v>209440</v>
      </c>
      <c r="H87" s="41">
        <v>-4.2</v>
      </c>
      <c r="I87" s="41">
        <v>174470</v>
      </c>
      <c r="J87" s="41">
        <v>34970</v>
      </c>
      <c r="K87" s="41">
        <v>-3.2</v>
      </c>
      <c r="L87" s="41">
        <v>-9</v>
      </c>
      <c r="M87" s="41">
        <v>469736</v>
      </c>
      <c r="N87" s="41">
        <v>-0.9</v>
      </c>
      <c r="O87" s="41">
        <v>393172</v>
      </c>
      <c r="P87" s="41">
        <v>76564</v>
      </c>
      <c r="Q87" s="41">
        <v>0.3</v>
      </c>
      <c r="R87" s="41">
        <v>-6.9</v>
      </c>
      <c r="S87" s="41">
        <v>2.2000000000000002</v>
      </c>
    </row>
    <row r="88" spans="1:19" s="44" customFormat="1" x14ac:dyDescent="0.25">
      <c r="A88" s="42" t="s">
        <v>21</v>
      </c>
      <c r="B88" s="43" t="s">
        <v>22</v>
      </c>
      <c r="C88" s="41">
        <v>554</v>
      </c>
      <c r="D88" s="41">
        <v>547</v>
      </c>
      <c r="E88" s="41">
        <v>28390</v>
      </c>
      <c r="F88" s="41">
        <v>27499</v>
      </c>
      <c r="G88" s="41">
        <v>190216</v>
      </c>
      <c r="H88" s="41">
        <v>1.2</v>
      </c>
      <c r="I88" s="41">
        <v>168061</v>
      </c>
      <c r="J88" s="41">
        <v>22155</v>
      </c>
      <c r="K88" s="41">
        <v>2.7</v>
      </c>
      <c r="L88" s="41">
        <v>-8.9</v>
      </c>
      <c r="M88" s="41">
        <v>464820</v>
      </c>
      <c r="N88" s="41">
        <v>2.2000000000000002</v>
      </c>
      <c r="O88" s="41">
        <v>407597</v>
      </c>
      <c r="P88" s="41">
        <v>57223</v>
      </c>
      <c r="Q88" s="41">
        <v>2.5</v>
      </c>
      <c r="R88" s="41">
        <v>0.7</v>
      </c>
      <c r="S88" s="41">
        <v>2.4</v>
      </c>
    </row>
    <row r="89" spans="1:19" s="44" customFormat="1" x14ac:dyDescent="0.25">
      <c r="A89" s="42" t="s">
        <v>23</v>
      </c>
      <c r="B89" s="43" t="s">
        <v>24</v>
      </c>
      <c r="C89" s="41">
        <v>680</v>
      </c>
      <c r="D89" s="41">
        <v>666</v>
      </c>
      <c r="E89" s="41">
        <v>38662</v>
      </c>
      <c r="F89" s="41">
        <v>37166</v>
      </c>
      <c r="G89" s="41">
        <v>205436</v>
      </c>
      <c r="H89" s="41">
        <v>2.7</v>
      </c>
      <c r="I89" s="41">
        <v>185428</v>
      </c>
      <c r="J89" s="41">
        <v>20008</v>
      </c>
      <c r="K89" s="41">
        <v>2.1</v>
      </c>
      <c r="L89" s="41">
        <v>8.8000000000000007</v>
      </c>
      <c r="M89" s="41">
        <v>672592</v>
      </c>
      <c r="N89" s="41">
        <v>2</v>
      </c>
      <c r="O89" s="41">
        <v>615585</v>
      </c>
      <c r="P89" s="41">
        <v>57007</v>
      </c>
      <c r="Q89" s="41">
        <v>0.8</v>
      </c>
      <c r="R89" s="41">
        <v>17.5</v>
      </c>
      <c r="S89" s="41">
        <v>3.3</v>
      </c>
    </row>
    <row r="90" spans="1:19" s="44" customFormat="1" x14ac:dyDescent="0.25">
      <c r="A90" s="42" t="s">
        <v>25</v>
      </c>
      <c r="B90" s="43" t="s">
        <v>26</v>
      </c>
      <c r="C90" s="41">
        <v>778</v>
      </c>
      <c r="D90" s="41">
        <v>762</v>
      </c>
      <c r="E90" s="41">
        <v>42771</v>
      </c>
      <c r="F90" s="41">
        <v>41060</v>
      </c>
      <c r="G90" s="41">
        <v>203751</v>
      </c>
      <c r="H90" s="41">
        <v>-0.5</v>
      </c>
      <c r="I90" s="41">
        <v>169160</v>
      </c>
      <c r="J90" s="41">
        <v>34591</v>
      </c>
      <c r="K90" s="41">
        <v>-1.4</v>
      </c>
      <c r="L90" s="41">
        <v>4.4000000000000004</v>
      </c>
      <c r="M90" s="41">
        <v>675954</v>
      </c>
      <c r="N90" s="41">
        <v>-0.1</v>
      </c>
      <c r="O90" s="41">
        <v>524339</v>
      </c>
      <c r="P90" s="41">
        <v>151615</v>
      </c>
      <c r="Q90" s="41">
        <v>-3.2</v>
      </c>
      <c r="R90" s="41">
        <v>12.3</v>
      </c>
      <c r="S90" s="41">
        <v>3.3</v>
      </c>
    </row>
    <row r="91" spans="1:19" s="44" customFormat="1" x14ac:dyDescent="0.25">
      <c r="A91" s="42" t="s">
        <v>27</v>
      </c>
      <c r="B91" s="43" t="s">
        <v>28</v>
      </c>
      <c r="C91" s="41">
        <v>94</v>
      </c>
      <c r="D91" s="41">
        <v>91</v>
      </c>
      <c r="E91" s="41">
        <v>4988</v>
      </c>
      <c r="F91" s="41">
        <v>4801</v>
      </c>
      <c r="G91" s="41">
        <v>21243</v>
      </c>
      <c r="H91" s="41">
        <v>3.2</v>
      </c>
      <c r="I91" s="41">
        <v>17168</v>
      </c>
      <c r="J91" s="41">
        <v>4075</v>
      </c>
      <c r="K91" s="41">
        <v>3.1</v>
      </c>
      <c r="L91" s="41">
        <v>4</v>
      </c>
      <c r="M91" s="41">
        <v>71767</v>
      </c>
      <c r="N91" s="41">
        <v>3.9</v>
      </c>
      <c r="O91" s="41">
        <v>60830</v>
      </c>
      <c r="P91" s="41">
        <v>10937</v>
      </c>
      <c r="Q91" s="41">
        <v>3.8</v>
      </c>
      <c r="R91" s="41">
        <v>4.9000000000000004</v>
      </c>
      <c r="S91" s="41">
        <v>3.4</v>
      </c>
    </row>
    <row r="92" spans="1:19" s="44" customFormat="1" x14ac:dyDescent="0.25">
      <c r="A92" s="42" t="s">
        <v>29</v>
      </c>
      <c r="B92" s="43" t="s">
        <v>30</v>
      </c>
      <c r="C92" s="41">
        <v>178</v>
      </c>
      <c r="D92" s="41">
        <v>174</v>
      </c>
      <c r="E92" s="41">
        <v>10557</v>
      </c>
      <c r="F92" s="41">
        <v>10041</v>
      </c>
      <c r="G92" s="41">
        <v>55921</v>
      </c>
      <c r="H92" s="41">
        <v>5.3</v>
      </c>
      <c r="I92" s="41">
        <v>49412</v>
      </c>
      <c r="J92" s="41">
        <v>6509</v>
      </c>
      <c r="K92" s="41">
        <v>2.7</v>
      </c>
      <c r="L92" s="41">
        <v>30.3</v>
      </c>
      <c r="M92" s="41">
        <v>154111</v>
      </c>
      <c r="N92" s="41">
        <v>8</v>
      </c>
      <c r="O92" s="41">
        <v>138236</v>
      </c>
      <c r="P92" s="41">
        <v>15875</v>
      </c>
      <c r="Q92" s="41">
        <v>5.2</v>
      </c>
      <c r="R92" s="41">
        <v>41.3</v>
      </c>
      <c r="S92" s="41">
        <v>2.8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1033042</v>
      </c>
      <c r="H93" s="33">
        <f>G93/'2022'!G93*100-100</f>
        <v>0.38744284804990059</v>
      </c>
      <c r="I93" s="31">
        <f>SUM(I86:I92)</f>
        <v>866014</v>
      </c>
      <c r="J93" s="31">
        <f>SUM(J86:J92)</f>
        <v>167028</v>
      </c>
      <c r="K93" s="33">
        <f>I93/'2022'!I93*100-100</f>
        <v>0.34250305309724638</v>
      </c>
      <c r="L93" s="33">
        <f>J93/'2022'!J93*100-100</f>
        <v>0.62109556196799076</v>
      </c>
      <c r="M93" s="31">
        <f>SUM(M86:M92)</f>
        <v>2865562</v>
      </c>
      <c r="N93" s="33">
        <f>M93/'2022'!M93*100-100</f>
        <v>0.79218020147446566</v>
      </c>
      <c r="O93" s="31">
        <f>SUM(O86:O92)</f>
        <v>2393381</v>
      </c>
      <c r="P93" s="31">
        <f>SUM(P86:P92)</f>
        <v>472181</v>
      </c>
      <c r="Q93" s="33">
        <f>O93/'2022'!O93*100-100</f>
        <v>0.24351149098642111</v>
      </c>
      <c r="R93" s="33">
        <f>P93/'2022'!P93*100-100</f>
        <v>3.6682745190165065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6736034</v>
      </c>
      <c r="H94" s="38">
        <f>G94/'2022'!G94*100-100</f>
        <v>13.06665225365073</v>
      </c>
      <c r="I94" s="35">
        <f>I93+I82+I71+I60+I49+I38+I27+I16</f>
        <v>5695434</v>
      </c>
      <c r="J94" s="35">
        <f>J93+J82+J71+J60+J49+J38+J27+J16</f>
        <v>1040600</v>
      </c>
      <c r="K94" s="38">
        <f>I94/'2022'!I94*100-100</f>
        <v>11.781807547788233</v>
      </c>
      <c r="L94" s="38">
        <f>J94/'2022'!J94*100-100</f>
        <v>20.65724923270291</v>
      </c>
      <c r="M94" s="35">
        <f>M93+M82+M71+M60+M49+M38+M27+M16</f>
        <v>18949579</v>
      </c>
      <c r="N94" s="38">
        <f>M94/'2022'!M94*100-100</f>
        <v>11.526833922967313</v>
      </c>
      <c r="O94" s="35">
        <f>O93+O82+O71+O60+O49+O38+O27+O16</f>
        <v>16256313</v>
      </c>
      <c r="P94" s="35">
        <f>P93+P82+P71+P60+P49+P38+P27+P16</f>
        <v>2693266</v>
      </c>
      <c r="Q94" s="38">
        <f>O94/'2022'!O94*100-100</f>
        <v>10.177975754534501</v>
      </c>
      <c r="R94" s="38">
        <f>P94/'2022'!P94*100-100</f>
        <v>20.425673666583947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19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19" s="44" customFormat="1" x14ac:dyDescent="0.25">
      <c r="A97" s="42" t="s">
        <v>17</v>
      </c>
      <c r="B97" s="43" t="s">
        <v>18</v>
      </c>
      <c r="C97" s="41">
        <v>413</v>
      </c>
      <c r="D97" s="41">
        <v>392</v>
      </c>
      <c r="E97" s="41">
        <v>21449</v>
      </c>
      <c r="F97" s="41">
        <v>20064</v>
      </c>
      <c r="G97" s="41">
        <v>140211</v>
      </c>
      <c r="H97" s="41">
        <v>10.8</v>
      </c>
      <c r="I97" s="41">
        <v>106791</v>
      </c>
      <c r="J97" s="41">
        <v>33420</v>
      </c>
      <c r="K97" s="41">
        <v>8.3000000000000007</v>
      </c>
      <c r="L97" s="41">
        <v>19.399999999999999</v>
      </c>
      <c r="M97" s="41">
        <v>313764</v>
      </c>
      <c r="N97" s="41">
        <v>3</v>
      </c>
      <c r="O97" s="41">
        <v>242498</v>
      </c>
      <c r="P97" s="41">
        <v>71266</v>
      </c>
      <c r="Q97" s="41">
        <v>1</v>
      </c>
      <c r="R97" s="41">
        <v>10.5</v>
      </c>
      <c r="S97" s="41">
        <v>2.2000000000000002</v>
      </c>
    </row>
    <row r="98" spans="1:19" s="44" customFormat="1" x14ac:dyDescent="0.25">
      <c r="A98" s="42" t="s">
        <v>19</v>
      </c>
      <c r="B98" s="43" t="s">
        <v>20</v>
      </c>
      <c r="C98" s="41">
        <v>527</v>
      </c>
      <c r="D98" s="41">
        <v>514</v>
      </c>
      <c r="E98" s="41">
        <v>30355</v>
      </c>
      <c r="F98" s="41">
        <v>29111</v>
      </c>
      <c r="G98" s="41">
        <v>207536</v>
      </c>
      <c r="H98" s="41">
        <v>-1.5</v>
      </c>
      <c r="I98" s="41">
        <v>176099</v>
      </c>
      <c r="J98" s="41">
        <v>31437</v>
      </c>
      <c r="K98" s="41">
        <v>-2.7</v>
      </c>
      <c r="L98" s="41">
        <v>5.5</v>
      </c>
      <c r="M98" s="41">
        <v>445226</v>
      </c>
      <c r="N98" s="41">
        <v>-0.2</v>
      </c>
      <c r="O98" s="41">
        <v>378605</v>
      </c>
      <c r="P98" s="41">
        <v>66621</v>
      </c>
      <c r="Q98" s="41">
        <v>-0.4</v>
      </c>
      <c r="R98" s="41">
        <v>1.3</v>
      </c>
      <c r="S98" s="41">
        <v>2.1</v>
      </c>
    </row>
    <row r="99" spans="1:19" s="44" customFormat="1" x14ac:dyDescent="0.25">
      <c r="A99" s="42" t="s">
        <v>21</v>
      </c>
      <c r="B99" s="43" t="s">
        <v>22</v>
      </c>
      <c r="C99" s="41">
        <v>557</v>
      </c>
      <c r="D99" s="41">
        <v>551</v>
      </c>
      <c r="E99" s="41">
        <v>28507</v>
      </c>
      <c r="F99" s="41">
        <v>27706</v>
      </c>
      <c r="G99" s="41">
        <v>192076</v>
      </c>
      <c r="H99" s="41">
        <v>8.1</v>
      </c>
      <c r="I99" s="41">
        <v>173121</v>
      </c>
      <c r="J99" s="41">
        <v>18955</v>
      </c>
      <c r="K99" s="41">
        <v>10.5</v>
      </c>
      <c r="L99" s="41">
        <v>-9.3000000000000007</v>
      </c>
      <c r="M99" s="41">
        <v>482653</v>
      </c>
      <c r="N99" s="41">
        <v>5.5</v>
      </c>
      <c r="O99" s="41">
        <v>435125</v>
      </c>
      <c r="P99" s="41">
        <v>47528</v>
      </c>
      <c r="Q99" s="41">
        <v>6.3</v>
      </c>
      <c r="R99" s="41">
        <v>-1.9</v>
      </c>
      <c r="S99" s="41">
        <v>2.5</v>
      </c>
    </row>
    <row r="100" spans="1:19" s="44" customFormat="1" x14ac:dyDescent="0.25">
      <c r="A100" s="42" t="s">
        <v>23</v>
      </c>
      <c r="B100" s="43" t="s">
        <v>24</v>
      </c>
      <c r="C100" s="41">
        <v>680</v>
      </c>
      <c r="D100" s="41">
        <v>665</v>
      </c>
      <c r="E100" s="41">
        <v>38959</v>
      </c>
      <c r="F100" s="41">
        <v>37701</v>
      </c>
      <c r="G100" s="41">
        <v>224552</v>
      </c>
      <c r="H100" s="41">
        <v>9.1</v>
      </c>
      <c r="I100" s="41">
        <v>201023</v>
      </c>
      <c r="J100" s="41">
        <v>23529</v>
      </c>
      <c r="K100" s="41">
        <v>7.9</v>
      </c>
      <c r="L100" s="41">
        <v>20.5</v>
      </c>
      <c r="M100" s="41">
        <v>663452</v>
      </c>
      <c r="N100" s="41">
        <v>3.6</v>
      </c>
      <c r="O100" s="41">
        <v>605866</v>
      </c>
      <c r="P100" s="41">
        <v>57586</v>
      </c>
      <c r="Q100" s="41">
        <v>3</v>
      </c>
      <c r="R100" s="41">
        <v>10.7</v>
      </c>
      <c r="S100" s="41">
        <v>3</v>
      </c>
    </row>
    <row r="101" spans="1:19" s="44" customFormat="1" x14ac:dyDescent="0.25">
      <c r="A101" s="42" t="s">
        <v>25</v>
      </c>
      <c r="B101" s="43" t="s">
        <v>26</v>
      </c>
      <c r="C101" s="41">
        <v>778</v>
      </c>
      <c r="D101" s="41">
        <v>761</v>
      </c>
      <c r="E101" s="41">
        <v>42750</v>
      </c>
      <c r="F101" s="41">
        <v>40961</v>
      </c>
      <c r="G101" s="41">
        <v>213874</v>
      </c>
      <c r="H101" s="41">
        <v>9.1</v>
      </c>
      <c r="I101" s="41">
        <v>188026</v>
      </c>
      <c r="J101" s="41">
        <v>25848</v>
      </c>
      <c r="K101" s="41">
        <v>8.9</v>
      </c>
      <c r="L101" s="41">
        <v>10.199999999999999</v>
      </c>
      <c r="M101" s="41">
        <v>598991</v>
      </c>
      <c r="N101" s="41">
        <v>2.2000000000000002</v>
      </c>
      <c r="O101" s="41">
        <v>515329</v>
      </c>
      <c r="P101" s="41">
        <v>83662</v>
      </c>
      <c r="Q101" s="41">
        <v>1.1000000000000001</v>
      </c>
      <c r="R101" s="41">
        <v>9.5</v>
      </c>
      <c r="S101" s="41">
        <v>2.8</v>
      </c>
    </row>
    <row r="102" spans="1:19" s="44" customFormat="1" x14ac:dyDescent="0.25">
      <c r="A102" s="42" t="s">
        <v>27</v>
      </c>
      <c r="B102" s="43" t="s">
        <v>28</v>
      </c>
      <c r="C102" s="41">
        <v>96</v>
      </c>
      <c r="D102" s="41">
        <v>93</v>
      </c>
      <c r="E102" s="41">
        <v>5044</v>
      </c>
      <c r="F102" s="41">
        <v>4890</v>
      </c>
      <c r="G102" s="41">
        <v>24053</v>
      </c>
      <c r="H102" s="41">
        <v>10.7</v>
      </c>
      <c r="I102" s="41">
        <v>20186</v>
      </c>
      <c r="J102" s="41">
        <v>3867</v>
      </c>
      <c r="K102" s="41">
        <v>12.7</v>
      </c>
      <c r="L102" s="41">
        <v>1.4</v>
      </c>
      <c r="M102" s="41">
        <v>73276</v>
      </c>
      <c r="N102" s="41">
        <v>5.3</v>
      </c>
      <c r="O102" s="41">
        <v>62913</v>
      </c>
      <c r="P102" s="41">
        <v>10363</v>
      </c>
      <c r="Q102" s="41">
        <v>5.8</v>
      </c>
      <c r="R102" s="41">
        <v>2</v>
      </c>
      <c r="S102" s="41">
        <v>3</v>
      </c>
    </row>
    <row r="103" spans="1:19" s="44" customFormat="1" x14ac:dyDescent="0.25">
      <c r="A103" s="42" t="s">
        <v>29</v>
      </c>
      <c r="B103" s="43" t="s">
        <v>30</v>
      </c>
      <c r="C103" s="41">
        <v>178</v>
      </c>
      <c r="D103" s="41">
        <v>173</v>
      </c>
      <c r="E103" s="41">
        <v>10550</v>
      </c>
      <c r="F103" s="41">
        <v>10002</v>
      </c>
      <c r="G103" s="41">
        <v>57740</v>
      </c>
      <c r="H103" s="41">
        <v>2.9</v>
      </c>
      <c r="I103" s="41">
        <v>51857</v>
      </c>
      <c r="J103" s="41">
        <v>5883</v>
      </c>
      <c r="K103" s="41">
        <v>2.2999999999999998</v>
      </c>
      <c r="L103" s="41">
        <v>8.5</v>
      </c>
      <c r="M103" s="41">
        <v>144275</v>
      </c>
      <c r="N103" s="41">
        <v>2.6</v>
      </c>
      <c r="O103" s="41">
        <v>131644</v>
      </c>
      <c r="P103" s="41">
        <v>12631</v>
      </c>
      <c r="Q103" s="41">
        <v>2.2999999999999998</v>
      </c>
      <c r="R103" s="41">
        <v>5.3</v>
      </c>
      <c r="S103" s="41">
        <v>2.5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1060042</v>
      </c>
      <c r="H104" s="33">
        <f>G104/'2022'!G104*100-100</f>
        <v>6.5644090986315007</v>
      </c>
      <c r="I104" s="31">
        <f>SUM(I97:I103)</f>
        <v>917103</v>
      </c>
      <c r="J104" s="31">
        <f>SUM(J97:J103)</f>
        <v>142939</v>
      </c>
      <c r="K104" s="33">
        <f>I104/'2022'!I104*100-100</f>
        <v>6.163997430124283</v>
      </c>
      <c r="L104" s="33">
        <f>J104/'2022'!J104*100-100</f>
        <v>9.2071083674591989</v>
      </c>
      <c r="M104" s="31">
        <f>SUM(M97:M103)</f>
        <v>2721637</v>
      </c>
      <c r="N104" s="33">
        <f>M104/'2022'!M104*100-100</f>
        <v>2.9022921688170555</v>
      </c>
      <c r="O104" s="31">
        <f>SUM(O97:O103)</f>
        <v>2371980</v>
      </c>
      <c r="P104" s="31">
        <f>SUM(P97:P103)</f>
        <v>349657</v>
      </c>
      <c r="Q104" s="33">
        <f>O104/'2022'!O104*100-100</f>
        <v>2.4391697520320719</v>
      </c>
      <c r="R104" s="33">
        <f>P104/'2022'!P104*100-100</f>
        <v>6.1580452616175023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7796076</v>
      </c>
      <c r="H105" s="38">
        <f>G105/'2022'!G105*100-100</f>
        <v>12.136306709658555</v>
      </c>
      <c r="I105" s="35">
        <f>I104+I93+I82+I71+I60+I49+I38+I27+I16</f>
        <v>6612537</v>
      </c>
      <c r="J105" s="35">
        <f>J104+J93+J82+J71+J60+J49+J38+J27+J16</f>
        <v>1183539</v>
      </c>
      <c r="K105" s="38">
        <f>I105/'2022'!I105*100-100</f>
        <v>10.967412262816339</v>
      </c>
      <c r="L105" s="38">
        <f>J105/'2022'!J105*100-100</f>
        <v>19.148501355540091</v>
      </c>
      <c r="M105" s="35">
        <f>M104+M93+M82+M71+M60+M49+M38+M27+M16</f>
        <v>21671216</v>
      </c>
      <c r="N105" s="38">
        <f>M105/'2022'!M105*100-100</f>
        <v>10.365145027043283</v>
      </c>
      <c r="O105" s="35">
        <f>O104+O93+O82+O71+O60+O49+O38+O27+O16</f>
        <v>18628293</v>
      </c>
      <c r="P105" s="35">
        <f>P104+P93+P82+P71+P60+P49+P38+P27+P16</f>
        <v>3042923</v>
      </c>
      <c r="Q105" s="38">
        <f>O105/'2022'!O105*100-100</f>
        <v>9.1282327368418237</v>
      </c>
      <c r="R105" s="38">
        <f>P105/'2022'!P105*100-100</f>
        <v>18.594146375304049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19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19" s="44" customFormat="1" x14ac:dyDescent="0.25">
      <c r="A108" s="42" t="s">
        <v>17</v>
      </c>
      <c r="B108" s="43" t="s">
        <v>18</v>
      </c>
      <c r="C108" s="41">
        <v>413</v>
      </c>
      <c r="D108" s="41">
        <v>389</v>
      </c>
      <c r="E108" s="41">
        <v>21313</v>
      </c>
      <c r="F108" s="41">
        <v>20063</v>
      </c>
      <c r="G108" s="41">
        <v>121230</v>
      </c>
      <c r="H108" s="41">
        <v>5.6</v>
      </c>
      <c r="I108" s="41">
        <v>89900</v>
      </c>
      <c r="J108" s="41">
        <v>31330</v>
      </c>
      <c r="K108" s="41">
        <v>4.2</v>
      </c>
      <c r="L108" s="41">
        <v>9.6999999999999993</v>
      </c>
      <c r="M108" s="41">
        <v>297359</v>
      </c>
      <c r="N108" s="41">
        <v>1.8</v>
      </c>
      <c r="O108" s="41">
        <v>225525</v>
      </c>
      <c r="P108" s="41">
        <v>71834</v>
      </c>
      <c r="Q108" s="41">
        <v>0.1</v>
      </c>
      <c r="R108" s="41">
        <v>7.7</v>
      </c>
      <c r="S108" s="41">
        <v>2.5</v>
      </c>
    </row>
    <row r="109" spans="1:19" s="44" customFormat="1" x14ac:dyDescent="0.25">
      <c r="A109" s="42" t="s">
        <v>19</v>
      </c>
      <c r="B109" s="43" t="s">
        <v>20</v>
      </c>
      <c r="C109" s="41">
        <v>526</v>
      </c>
      <c r="D109" s="41">
        <v>508</v>
      </c>
      <c r="E109" s="41">
        <v>30432</v>
      </c>
      <c r="F109" s="41">
        <v>29040</v>
      </c>
      <c r="G109" s="41">
        <v>183167</v>
      </c>
      <c r="H109" s="41">
        <v>-0.2</v>
      </c>
      <c r="I109" s="41">
        <v>152337</v>
      </c>
      <c r="J109" s="41">
        <v>30830</v>
      </c>
      <c r="K109" s="41">
        <v>1.5</v>
      </c>
      <c r="L109" s="41">
        <v>-7.9</v>
      </c>
      <c r="M109" s="41">
        <v>421205</v>
      </c>
      <c r="N109" s="41">
        <v>-0.4</v>
      </c>
      <c r="O109" s="41">
        <v>354050</v>
      </c>
      <c r="P109" s="41">
        <v>67155</v>
      </c>
      <c r="Q109" s="41">
        <v>2.6</v>
      </c>
      <c r="R109" s="41">
        <v>-13.8</v>
      </c>
      <c r="S109" s="41">
        <v>2.2999999999999998</v>
      </c>
    </row>
    <row r="110" spans="1:19" s="44" customFormat="1" x14ac:dyDescent="0.25">
      <c r="A110" s="42" t="s">
        <v>21</v>
      </c>
      <c r="B110" s="43" t="s">
        <v>22</v>
      </c>
      <c r="C110" s="41">
        <v>557</v>
      </c>
      <c r="D110" s="41">
        <v>550</v>
      </c>
      <c r="E110" s="41">
        <v>28508</v>
      </c>
      <c r="F110" s="41">
        <v>27765</v>
      </c>
      <c r="G110" s="41">
        <v>157650</v>
      </c>
      <c r="H110" s="41">
        <v>3.5</v>
      </c>
      <c r="I110" s="41">
        <v>140956</v>
      </c>
      <c r="J110" s="41">
        <v>16694</v>
      </c>
      <c r="K110" s="41">
        <v>5.0999999999999996</v>
      </c>
      <c r="L110" s="41">
        <v>-8.3000000000000007</v>
      </c>
      <c r="M110" s="41">
        <v>437015</v>
      </c>
      <c r="N110" s="41">
        <v>1.7</v>
      </c>
      <c r="O110" s="41">
        <v>396118</v>
      </c>
      <c r="P110" s="41">
        <v>40897</v>
      </c>
      <c r="Q110" s="41">
        <v>2.2000000000000002</v>
      </c>
      <c r="R110" s="41">
        <v>-2.7</v>
      </c>
      <c r="S110" s="41">
        <v>2.8</v>
      </c>
    </row>
    <row r="111" spans="1:19" s="44" customFormat="1" x14ac:dyDescent="0.25">
      <c r="A111" s="42" t="s">
        <v>23</v>
      </c>
      <c r="B111" s="43" t="s">
        <v>24</v>
      </c>
      <c r="C111" s="41">
        <v>679</v>
      </c>
      <c r="D111" s="41">
        <v>662</v>
      </c>
      <c r="E111" s="41">
        <v>38942</v>
      </c>
      <c r="F111" s="41">
        <v>37568</v>
      </c>
      <c r="G111" s="41">
        <v>171070</v>
      </c>
      <c r="H111" s="41">
        <v>-2.1</v>
      </c>
      <c r="I111" s="41">
        <v>156772</v>
      </c>
      <c r="J111" s="41">
        <v>14298</v>
      </c>
      <c r="K111" s="41">
        <v>-2.5</v>
      </c>
      <c r="L111" s="41">
        <v>3.3</v>
      </c>
      <c r="M111" s="41">
        <v>591871</v>
      </c>
      <c r="N111" s="41">
        <v>-0.1</v>
      </c>
      <c r="O111" s="41">
        <v>555098</v>
      </c>
      <c r="P111" s="41">
        <v>36773</v>
      </c>
      <c r="Q111" s="41">
        <v>0.2</v>
      </c>
      <c r="R111" s="41">
        <v>-5.2</v>
      </c>
      <c r="S111" s="41">
        <v>3.5</v>
      </c>
    </row>
    <row r="112" spans="1:19" s="44" customFormat="1" x14ac:dyDescent="0.25">
      <c r="A112" s="42" t="s">
        <v>25</v>
      </c>
      <c r="B112" s="43" t="s">
        <v>26</v>
      </c>
      <c r="C112" s="41">
        <v>775</v>
      </c>
      <c r="D112" s="41">
        <v>756</v>
      </c>
      <c r="E112" s="41">
        <v>42657</v>
      </c>
      <c r="F112" s="41">
        <v>41006</v>
      </c>
      <c r="G112" s="41">
        <v>191620</v>
      </c>
      <c r="H112" s="41">
        <v>3.2</v>
      </c>
      <c r="I112" s="41">
        <v>169093</v>
      </c>
      <c r="J112" s="41">
        <v>22527</v>
      </c>
      <c r="K112" s="41">
        <v>2.6</v>
      </c>
      <c r="L112" s="41">
        <v>7.8</v>
      </c>
      <c r="M112" s="41">
        <v>620092</v>
      </c>
      <c r="N112" s="41">
        <v>0.9</v>
      </c>
      <c r="O112" s="41">
        <v>547095</v>
      </c>
      <c r="P112" s="41">
        <v>72997</v>
      </c>
      <c r="Q112" s="41">
        <v>0.3</v>
      </c>
      <c r="R112" s="41">
        <v>5.2</v>
      </c>
      <c r="S112" s="41">
        <v>3.2</v>
      </c>
    </row>
    <row r="113" spans="1:19" s="44" customFormat="1" x14ac:dyDescent="0.25">
      <c r="A113" s="42" t="s">
        <v>27</v>
      </c>
      <c r="B113" s="43" t="s">
        <v>28</v>
      </c>
      <c r="C113" s="41">
        <v>96</v>
      </c>
      <c r="D113" s="41">
        <v>93</v>
      </c>
      <c r="E113" s="41">
        <v>5043</v>
      </c>
      <c r="F113" s="41">
        <v>4887</v>
      </c>
      <c r="G113" s="41">
        <v>21013</v>
      </c>
      <c r="H113" s="41">
        <v>5.9</v>
      </c>
      <c r="I113" s="41">
        <v>17365</v>
      </c>
      <c r="J113" s="41">
        <v>3648</v>
      </c>
      <c r="K113" s="41">
        <v>6.4</v>
      </c>
      <c r="L113" s="41">
        <v>3.5</v>
      </c>
      <c r="M113" s="41">
        <v>71228</v>
      </c>
      <c r="N113" s="41">
        <v>8.4</v>
      </c>
      <c r="O113" s="41">
        <v>62504</v>
      </c>
      <c r="P113" s="41">
        <v>8724</v>
      </c>
      <c r="Q113" s="41">
        <v>9.6999999999999993</v>
      </c>
      <c r="R113" s="41">
        <v>0.1</v>
      </c>
      <c r="S113" s="41">
        <v>3.4</v>
      </c>
    </row>
    <row r="114" spans="1:19" s="44" customFormat="1" x14ac:dyDescent="0.25">
      <c r="A114" s="42" t="s">
        <v>29</v>
      </c>
      <c r="B114" s="43" t="s">
        <v>30</v>
      </c>
      <c r="C114" s="41">
        <v>176</v>
      </c>
      <c r="D114" s="41">
        <v>170</v>
      </c>
      <c r="E114" s="41">
        <v>10529</v>
      </c>
      <c r="F114" s="41">
        <v>10014</v>
      </c>
      <c r="G114" s="41">
        <v>49654</v>
      </c>
      <c r="H114" s="41">
        <v>4.3</v>
      </c>
      <c r="I114" s="41">
        <v>42365</v>
      </c>
      <c r="J114" s="41">
        <v>7289</v>
      </c>
      <c r="K114" s="41">
        <v>1.1000000000000001</v>
      </c>
      <c r="L114" s="41">
        <v>27.5</v>
      </c>
      <c r="M114" s="41">
        <v>136096</v>
      </c>
      <c r="N114" s="41">
        <v>3.2</v>
      </c>
      <c r="O114" s="41">
        <v>119175</v>
      </c>
      <c r="P114" s="41">
        <v>16921</v>
      </c>
      <c r="Q114" s="41">
        <v>0.4</v>
      </c>
      <c r="R114" s="41">
        <v>28.2</v>
      </c>
      <c r="S114" s="41">
        <v>2.7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895404</v>
      </c>
      <c r="H115" s="33">
        <f>G115/'2022'!G115*100-100</f>
        <v>1.9085285698839698</v>
      </c>
      <c r="I115" s="31">
        <f>SUM(I108:I114)</f>
        <v>768788</v>
      </c>
      <c r="J115" s="31">
        <f>SUM(J108:J114)</f>
        <v>126616</v>
      </c>
      <c r="K115" s="33">
        <f>I115/'2022'!I115*100-100</f>
        <v>1.9023482442513284</v>
      </c>
      <c r="L115" s="33">
        <f>J115/'2022'!J115*100-100</f>
        <v>1.9460704192465244</v>
      </c>
      <c r="M115" s="31">
        <f>SUM(M108:M114)</f>
        <v>2574866</v>
      </c>
      <c r="N115" s="33">
        <f>M115/'2022'!M115*100-100</f>
        <v>0.99731705786368252</v>
      </c>
      <c r="O115" s="31">
        <f>SUM(O108:O114)</f>
        <v>2259565</v>
      </c>
      <c r="P115" s="31">
        <f>SUM(P108:P114)</f>
        <v>315301</v>
      </c>
      <c r="Q115" s="33">
        <f>O115/'2022'!O115*100-100</f>
        <v>1.2015292434669931</v>
      </c>
      <c r="R115" s="33">
        <f>P115/'2022'!P115*100-100</f>
        <v>-0.44237169326369497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8691480</v>
      </c>
      <c r="H116" s="38">
        <f>G116/'2022'!G116*100-100</f>
        <v>10.988747733993137</v>
      </c>
      <c r="I116" s="35">
        <f>I115+I104+I93+I82+I71+I60+I49+I38+I27+I16</f>
        <v>7381325</v>
      </c>
      <c r="J116" s="35">
        <f>J115+J104+J93+J82+J71+J60+J49+J38+J27+J16</f>
        <v>1310155</v>
      </c>
      <c r="K116" s="38">
        <f>I116/'2022'!I116*100-100</f>
        <v>9.9487057725816896</v>
      </c>
      <c r="L116" s="38">
        <f>J116/'2022'!J116*100-100</f>
        <v>17.236673735828106</v>
      </c>
      <c r="M116" s="35">
        <f>M115+M104+M93+M82+M71+M60+M49+M38+M27+M16</f>
        <v>24246082</v>
      </c>
      <c r="N116" s="38">
        <f>M116/'2022'!M116*100-100</f>
        <v>9.2886373196310785</v>
      </c>
      <c r="O116" s="35">
        <f>O115+O104+O93+O82+O71+O60+O49+O38+O27+O16</f>
        <v>20887858</v>
      </c>
      <c r="P116" s="35">
        <f>P115+P104+P93+P82+P71+P60+P49+P38+P27+P16</f>
        <v>3358224</v>
      </c>
      <c r="Q116" s="38">
        <f>O116/'2022'!O116*100-100</f>
        <v>8.2113594413835642</v>
      </c>
      <c r="R116" s="38">
        <f>P116/'2022'!P116*100-100</f>
        <v>16.502615236401624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19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44" customFormat="1" x14ac:dyDescent="0.25">
      <c r="A119" s="42" t="s">
        <v>17</v>
      </c>
      <c r="B119" s="43" t="s">
        <v>18</v>
      </c>
      <c r="C119" s="41">
        <v>413</v>
      </c>
      <c r="D119" s="41">
        <v>377</v>
      </c>
      <c r="E119" s="41">
        <v>21193</v>
      </c>
      <c r="F119" s="41">
        <v>19924</v>
      </c>
      <c r="G119" s="41">
        <v>97883</v>
      </c>
      <c r="H119" s="41">
        <v>5.3</v>
      </c>
      <c r="I119" s="41">
        <v>72223</v>
      </c>
      <c r="J119" s="41">
        <v>25660</v>
      </c>
      <c r="K119" s="41">
        <v>5</v>
      </c>
      <c r="L119" s="41">
        <v>6.1</v>
      </c>
      <c r="M119" s="41">
        <v>214358</v>
      </c>
      <c r="N119" s="41">
        <v>-2.1</v>
      </c>
      <c r="O119" s="41">
        <v>164817</v>
      </c>
      <c r="P119" s="41">
        <v>49541</v>
      </c>
      <c r="Q119" s="41">
        <v>-0.4</v>
      </c>
      <c r="R119" s="41">
        <v>-7.5</v>
      </c>
      <c r="S119" s="41">
        <v>2.2000000000000002</v>
      </c>
    </row>
    <row r="120" spans="1:19" s="44" customFormat="1" x14ac:dyDescent="0.25">
      <c r="A120" s="42" t="s">
        <v>19</v>
      </c>
      <c r="B120" s="43" t="s">
        <v>20</v>
      </c>
      <c r="C120" s="41">
        <v>525</v>
      </c>
      <c r="D120" s="41">
        <v>495</v>
      </c>
      <c r="E120" s="41">
        <v>30388</v>
      </c>
      <c r="F120" s="41">
        <v>28671</v>
      </c>
      <c r="G120" s="41">
        <v>156948</v>
      </c>
      <c r="H120" s="41">
        <v>-3.2</v>
      </c>
      <c r="I120" s="41">
        <v>128720</v>
      </c>
      <c r="J120" s="41">
        <v>28228</v>
      </c>
      <c r="K120" s="41">
        <v>-3.9</v>
      </c>
      <c r="L120" s="41">
        <v>-0.2</v>
      </c>
      <c r="M120" s="41">
        <v>348221</v>
      </c>
      <c r="N120" s="41">
        <v>-2.6</v>
      </c>
      <c r="O120" s="41">
        <v>288950</v>
      </c>
      <c r="P120" s="41">
        <v>59271</v>
      </c>
      <c r="Q120" s="41">
        <v>-1</v>
      </c>
      <c r="R120" s="41">
        <v>-9.6</v>
      </c>
      <c r="S120" s="41">
        <v>2.2000000000000002</v>
      </c>
    </row>
    <row r="121" spans="1:19" s="44" customFormat="1" x14ac:dyDescent="0.25">
      <c r="A121" s="42" t="s">
        <v>21</v>
      </c>
      <c r="B121" s="43" t="s">
        <v>22</v>
      </c>
      <c r="C121" s="41">
        <v>557</v>
      </c>
      <c r="D121" s="41">
        <v>539</v>
      </c>
      <c r="E121" s="41">
        <v>28485</v>
      </c>
      <c r="F121" s="41">
        <v>27519</v>
      </c>
      <c r="G121" s="41">
        <v>139749</v>
      </c>
      <c r="H121" s="41">
        <v>3</v>
      </c>
      <c r="I121" s="41">
        <v>124096</v>
      </c>
      <c r="J121" s="41">
        <v>15653</v>
      </c>
      <c r="K121" s="41">
        <v>3</v>
      </c>
      <c r="L121" s="41">
        <v>2.4</v>
      </c>
      <c r="M121" s="41">
        <v>375645</v>
      </c>
      <c r="N121" s="41">
        <v>2.8</v>
      </c>
      <c r="O121" s="41">
        <v>337758</v>
      </c>
      <c r="P121" s="41">
        <v>37887</v>
      </c>
      <c r="Q121" s="41">
        <v>2.2999999999999998</v>
      </c>
      <c r="R121" s="41">
        <v>7.6</v>
      </c>
      <c r="S121" s="41">
        <v>2.7</v>
      </c>
    </row>
    <row r="122" spans="1:19" s="44" customFormat="1" x14ac:dyDescent="0.25">
      <c r="A122" s="42" t="s">
        <v>23</v>
      </c>
      <c r="B122" s="43" t="s">
        <v>24</v>
      </c>
      <c r="C122" s="41">
        <v>679</v>
      </c>
      <c r="D122" s="41">
        <v>633</v>
      </c>
      <c r="E122" s="41">
        <v>39042</v>
      </c>
      <c r="F122" s="41">
        <v>36884</v>
      </c>
      <c r="G122" s="41">
        <v>158779</v>
      </c>
      <c r="H122" s="41">
        <v>5.5</v>
      </c>
      <c r="I122" s="41">
        <v>143639</v>
      </c>
      <c r="J122" s="41">
        <v>15140</v>
      </c>
      <c r="K122" s="41">
        <v>4.0999999999999996</v>
      </c>
      <c r="L122" s="41">
        <v>21</v>
      </c>
      <c r="M122" s="41">
        <v>518115</v>
      </c>
      <c r="N122" s="41">
        <v>4</v>
      </c>
      <c r="O122" s="41">
        <v>481775</v>
      </c>
      <c r="P122" s="41">
        <v>36340</v>
      </c>
      <c r="Q122" s="41">
        <v>3.5</v>
      </c>
      <c r="R122" s="41">
        <v>10</v>
      </c>
      <c r="S122" s="41">
        <v>3.3</v>
      </c>
    </row>
    <row r="123" spans="1:19" s="44" customFormat="1" x14ac:dyDescent="0.25">
      <c r="A123" s="42" t="s">
        <v>25</v>
      </c>
      <c r="B123" s="43" t="s">
        <v>26</v>
      </c>
      <c r="C123" s="41">
        <v>777</v>
      </c>
      <c r="D123" s="41">
        <v>737</v>
      </c>
      <c r="E123" s="41">
        <v>42446</v>
      </c>
      <c r="F123" s="41">
        <v>40147</v>
      </c>
      <c r="G123" s="41">
        <v>143426</v>
      </c>
      <c r="H123" s="41">
        <v>1.9</v>
      </c>
      <c r="I123" s="41">
        <v>127860</v>
      </c>
      <c r="J123" s="41">
        <v>15566</v>
      </c>
      <c r="K123" s="41">
        <v>1.3</v>
      </c>
      <c r="L123" s="41">
        <v>7.1</v>
      </c>
      <c r="M123" s="41">
        <v>423325</v>
      </c>
      <c r="N123" s="41">
        <v>1.2</v>
      </c>
      <c r="O123" s="41">
        <v>374666</v>
      </c>
      <c r="P123" s="41">
        <v>48659</v>
      </c>
      <c r="Q123" s="41">
        <v>0.9</v>
      </c>
      <c r="R123" s="41">
        <v>3.1</v>
      </c>
      <c r="S123" s="41">
        <v>3</v>
      </c>
    </row>
    <row r="124" spans="1:19" s="44" customFormat="1" x14ac:dyDescent="0.25">
      <c r="A124" s="42" t="s">
        <v>27</v>
      </c>
      <c r="B124" s="43" t="s">
        <v>28</v>
      </c>
      <c r="C124" s="41">
        <v>96</v>
      </c>
      <c r="D124" s="41">
        <v>93</v>
      </c>
      <c r="E124" s="41">
        <v>5047</v>
      </c>
      <c r="F124" s="41">
        <v>4885</v>
      </c>
      <c r="G124" s="41">
        <v>18970</v>
      </c>
      <c r="H124" s="41">
        <v>8.6</v>
      </c>
      <c r="I124" s="41">
        <v>16128</v>
      </c>
      <c r="J124" s="41">
        <v>2842</v>
      </c>
      <c r="K124" s="41">
        <v>10.5</v>
      </c>
      <c r="L124" s="41">
        <v>-0.6</v>
      </c>
      <c r="M124" s="41">
        <v>60510</v>
      </c>
      <c r="N124" s="41">
        <v>3.6</v>
      </c>
      <c r="O124" s="41">
        <v>53639</v>
      </c>
      <c r="P124" s="41">
        <v>6871</v>
      </c>
      <c r="Q124" s="41">
        <v>5.9</v>
      </c>
      <c r="R124" s="41">
        <v>-11.3</v>
      </c>
      <c r="S124" s="41">
        <v>3.2</v>
      </c>
    </row>
    <row r="125" spans="1:19" s="44" customFormat="1" x14ac:dyDescent="0.25">
      <c r="A125" s="42" t="s">
        <v>29</v>
      </c>
      <c r="B125" s="43" t="s">
        <v>30</v>
      </c>
      <c r="C125" s="41">
        <v>176</v>
      </c>
      <c r="D125" s="41">
        <v>166</v>
      </c>
      <c r="E125" s="41">
        <v>10553</v>
      </c>
      <c r="F125" s="41">
        <v>9943</v>
      </c>
      <c r="G125" s="41">
        <v>46914</v>
      </c>
      <c r="H125" s="41">
        <v>9.6999999999999993</v>
      </c>
      <c r="I125" s="41">
        <v>41816</v>
      </c>
      <c r="J125" s="41">
        <v>5098</v>
      </c>
      <c r="K125" s="41">
        <v>10.3</v>
      </c>
      <c r="L125" s="41">
        <v>4.5</v>
      </c>
      <c r="M125" s="41">
        <v>119078</v>
      </c>
      <c r="N125" s="41">
        <v>7.1</v>
      </c>
      <c r="O125" s="41">
        <v>107351</v>
      </c>
      <c r="P125" s="41">
        <v>11727</v>
      </c>
      <c r="Q125" s="41">
        <v>7.1</v>
      </c>
      <c r="R125" s="41">
        <v>7.4</v>
      </c>
      <c r="S125" s="41">
        <v>2.5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762669</v>
      </c>
      <c r="H126" s="33">
        <f>G126/'2022'!G126*100-100</f>
        <v>2.7425162768704752</v>
      </c>
      <c r="I126" s="31">
        <f>SUM(I119:I125)</f>
        <v>654482</v>
      </c>
      <c r="J126" s="31">
        <f>SUM(J119:J125)</f>
        <v>108187</v>
      </c>
      <c r="K126" s="33">
        <f>I126/'2022'!I126*100-100</f>
        <v>2.3000561141790712</v>
      </c>
      <c r="L126" s="33">
        <f>J126/'2022'!J126*100-100</f>
        <v>5.5030035887033932</v>
      </c>
      <c r="M126" s="31">
        <f>SUM(M119:M125)</f>
        <v>2059252</v>
      </c>
      <c r="N126" s="33">
        <f>M126/'2022'!M126*100-100</f>
        <v>1.533415641431219</v>
      </c>
      <c r="O126" s="31">
        <f>SUM(O119:O125)</f>
        <v>1808956</v>
      </c>
      <c r="P126" s="31">
        <f>SUM(P119:P125)</f>
        <v>250296</v>
      </c>
      <c r="Q126" s="33">
        <f>O126/'2022'!O126*100-100</f>
        <v>1.9195599041290592</v>
      </c>
      <c r="R126" s="33">
        <f>P126/'2022'!P126*100-100</f>
        <v>-1.1726801070810922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9454149</v>
      </c>
      <c r="H127" s="38">
        <f>G127/'2022'!G127*100-100</f>
        <v>10.274752903414779</v>
      </c>
      <c r="I127" s="35">
        <f>I126+I115+I104+I93+I82+I71+I60+I49+I38+I27+I16</f>
        <v>8035807</v>
      </c>
      <c r="J127" s="35">
        <f>J126+J115+J104+J93+J82+J71+J60+J49+J38+J27+J16</f>
        <v>1418342</v>
      </c>
      <c r="K127" s="38">
        <f>I127/'2022'!I127*100-100</f>
        <v>9.2832324678544467</v>
      </c>
      <c r="L127" s="38">
        <f>J127/'2022'!J127*100-100</f>
        <v>16.250489724393759</v>
      </c>
      <c r="M127" s="35">
        <f>M126+M115+M104+M93+M82+M71+M60+M49+M38+M27+M16</f>
        <v>26305334</v>
      </c>
      <c r="N127" s="38">
        <f>M127/'2022'!M127*100-100</f>
        <v>8.6390510159697556</v>
      </c>
      <c r="O127" s="35">
        <f>O126+O115+O104+O93+O82+O71+O60+O49+O38+O27+O16</f>
        <v>22696814</v>
      </c>
      <c r="P127" s="35">
        <f>P126+P115+P104+P93+P82+P71+P60+P49+P38+P27+P16</f>
        <v>3608520</v>
      </c>
      <c r="Q127" s="38">
        <f>O127/'2022'!O127*100-100</f>
        <v>7.6815475147002417</v>
      </c>
      <c r="R127" s="38">
        <f>P127/'2022'!P127*100-100</f>
        <v>15.075051095463124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19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44" customFormat="1" x14ac:dyDescent="0.25">
      <c r="A130" s="42" t="s">
        <v>17</v>
      </c>
      <c r="B130" s="43" t="s">
        <v>18</v>
      </c>
      <c r="C130" s="41">
        <v>411</v>
      </c>
      <c r="D130" s="41">
        <v>372</v>
      </c>
      <c r="E130" s="41">
        <v>21142</v>
      </c>
      <c r="F130" s="41">
        <v>19893</v>
      </c>
      <c r="G130" s="41">
        <v>104017</v>
      </c>
      <c r="H130" s="41">
        <v>17.399999999999999</v>
      </c>
      <c r="I130" s="41">
        <v>65442</v>
      </c>
      <c r="J130" s="41">
        <v>38575</v>
      </c>
      <c r="K130" s="41">
        <v>17.399999999999999</v>
      </c>
      <c r="L130" s="41">
        <v>17.5</v>
      </c>
      <c r="M130" s="41">
        <v>222878</v>
      </c>
      <c r="N130" s="41">
        <v>11.4</v>
      </c>
      <c r="O130" s="41">
        <v>150207</v>
      </c>
      <c r="P130" s="41">
        <v>72671</v>
      </c>
      <c r="Q130" s="41">
        <v>10.8</v>
      </c>
      <c r="R130" s="41">
        <v>12.7</v>
      </c>
      <c r="S130" s="41">
        <v>2.1</v>
      </c>
    </row>
    <row r="131" spans="1:19" s="44" customFormat="1" x14ac:dyDescent="0.25">
      <c r="A131" s="42" t="s">
        <v>19</v>
      </c>
      <c r="B131" s="43" t="s">
        <v>20</v>
      </c>
      <c r="C131" s="41">
        <v>521</v>
      </c>
      <c r="D131" s="41">
        <v>487</v>
      </c>
      <c r="E131" s="41">
        <v>30314</v>
      </c>
      <c r="F131" s="41">
        <v>28351</v>
      </c>
      <c r="G131" s="41">
        <v>126897</v>
      </c>
      <c r="H131" s="41">
        <v>2.2000000000000002</v>
      </c>
      <c r="I131" s="41">
        <v>100103</v>
      </c>
      <c r="J131" s="41">
        <v>26794</v>
      </c>
      <c r="K131" s="41">
        <v>0.3</v>
      </c>
      <c r="L131" s="41">
        <v>10.1</v>
      </c>
      <c r="M131" s="41">
        <v>278005</v>
      </c>
      <c r="N131" s="41">
        <v>1.8</v>
      </c>
      <c r="O131" s="41">
        <v>226029</v>
      </c>
      <c r="P131" s="41">
        <v>51976</v>
      </c>
      <c r="Q131" s="41">
        <v>2.6</v>
      </c>
      <c r="R131" s="41">
        <v>-1.6</v>
      </c>
      <c r="S131" s="41">
        <v>2.2000000000000002</v>
      </c>
    </row>
    <row r="132" spans="1:19" s="44" customFormat="1" x14ac:dyDescent="0.25">
      <c r="A132" s="42" t="s">
        <v>21</v>
      </c>
      <c r="B132" s="43" t="s">
        <v>22</v>
      </c>
      <c r="C132" s="41">
        <v>555</v>
      </c>
      <c r="D132" s="41">
        <v>532</v>
      </c>
      <c r="E132" s="41">
        <v>28412</v>
      </c>
      <c r="F132" s="41">
        <v>27376</v>
      </c>
      <c r="G132" s="41">
        <v>123411</v>
      </c>
      <c r="H132" s="41">
        <v>6.5</v>
      </c>
      <c r="I132" s="41">
        <v>103857</v>
      </c>
      <c r="J132" s="41">
        <v>19554</v>
      </c>
      <c r="K132" s="41">
        <v>7.1</v>
      </c>
      <c r="L132" s="41">
        <v>3.5</v>
      </c>
      <c r="M132" s="41">
        <v>316916</v>
      </c>
      <c r="N132" s="41">
        <v>4.5999999999999996</v>
      </c>
      <c r="O132" s="41">
        <v>278568</v>
      </c>
      <c r="P132" s="41">
        <v>38348</v>
      </c>
      <c r="Q132" s="41">
        <v>4.5999999999999996</v>
      </c>
      <c r="R132" s="41">
        <v>4.2</v>
      </c>
      <c r="S132" s="41">
        <v>2.6</v>
      </c>
    </row>
    <row r="133" spans="1:19" s="44" customFormat="1" x14ac:dyDescent="0.25">
      <c r="A133" s="42" t="s">
        <v>23</v>
      </c>
      <c r="B133" s="43" t="s">
        <v>24</v>
      </c>
      <c r="C133" s="41">
        <v>679</v>
      </c>
      <c r="D133" s="41">
        <v>629</v>
      </c>
      <c r="E133" s="41">
        <v>39029</v>
      </c>
      <c r="F133" s="41">
        <v>36676</v>
      </c>
      <c r="G133" s="41">
        <v>126140</v>
      </c>
      <c r="H133" s="41">
        <v>7.7</v>
      </c>
      <c r="I133" s="41">
        <v>115816</v>
      </c>
      <c r="J133" s="41">
        <v>10324</v>
      </c>
      <c r="K133" s="41">
        <v>7.6</v>
      </c>
      <c r="L133" s="41">
        <v>9.6</v>
      </c>
      <c r="M133" s="41">
        <v>446538</v>
      </c>
      <c r="N133" s="41">
        <v>5.7</v>
      </c>
      <c r="O133" s="41">
        <v>418764</v>
      </c>
      <c r="P133" s="41">
        <v>27774</v>
      </c>
      <c r="Q133" s="41">
        <v>5.3</v>
      </c>
      <c r="R133" s="41">
        <v>13</v>
      </c>
      <c r="S133" s="41">
        <v>3.5</v>
      </c>
    </row>
    <row r="134" spans="1:19" s="44" customFormat="1" x14ac:dyDescent="0.25">
      <c r="A134" s="42" t="s">
        <v>25</v>
      </c>
      <c r="B134" s="43" t="s">
        <v>26</v>
      </c>
      <c r="C134" s="41">
        <v>775</v>
      </c>
      <c r="D134" s="41">
        <v>748</v>
      </c>
      <c r="E134" s="41">
        <v>42469</v>
      </c>
      <c r="F134" s="41">
        <v>40380</v>
      </c>
      <c r="G134" s="41">
        <v>143749</v>
      </c>
      <c r="H134" s="41">
        <v>1.6</v>
      </c>
      <c r="I134" s="41">
        <v>116235</v>
      </c>
      <c r="J134" s="41">
        <v>27514</v>
      </c>
      <c r="K134" s="41">
        <v>3.3</v>
      </c>
      <c r="L134" s="41">
        <v>-5.2</v>
      </c>
      <c r="M134" s="41">
        <v>451544</v>
      </c>
      <c r="N134" s="41">
        <v>2.8</v>
      </c>
      <c r="O134" s="41">
        <v>362343</v>
      </c>
      <c r="P134" s="41">
        <v>89201</v>
      </c>
      <c r="Q134" s="41">
        <v>3.5</v>
      </c>
      <c r="R134" s="41">
        <v>0</v>
      </c>
      <c r="S134" s="41">
        <v>3.1</v>
      </c>
    </row>
    <row r="135" spans="1:19" s="44" customFormat="1" x14ac:dyDescent="0.25">
      <c r="A135" s="42" t="s">
        <v>27</v>
      </c>
      <c r="B135" s="43" t="s">
        <v>28</v>
      </c>
      <c r="C135" s="41">
        <v>96</v>
      </c>
      <c r="D135" s="41">
        <v>92</v>
      </c>
      <c r="E135" s="41">
        <v>5047</v>
      </c>
      <c r="F135" s="41">
        <v>4911</v>
      </c>
      <c r="G135" s="41">
        <v>14475</v>
      </c>
      <c r="H135" s="41">
        <v>12.1</v>
      </c>
      <c r="I135" s="41">
        <v>12081</v>
      </c>
      <c r="J135" s="41">
        <v>2394</v>
      </c>
      <c r="K135" s="41">
        <v>10.8</v>
      </c>
      <c r="L135" s="41">
        <v>19.3</v>
      </c>
      <c r="M135" s="41">
        <v>51856</v>
      </c>
      <c r="N135" s="41">
        <v>11.2</v>
      </c>
      <c r="O135" s="41">
        <v>45222</v>
      </c>
      <c r="P135" s="41">
        <v>6634</v>
      </c>
      <c r="Q135" s="41">
        <v>9.5</v>
      </c>
      <c r="R135" s="41">
        <v>24.1</v>
      </c>
      <c r="S135" s="41">
        <v>3.6</v>
      </c>
    </row>
    <row r="136" spans="1:19" s="44" customFormat="1" x14ac:dyDescent="0.25">
      <c r="A136" s="42" t="s">
        <v>29</v>
      </c>
      <c r="B136" s="43" t="s">
        <v>30</v>
      </c>
      <c r="C136" s="41">
        <v>174</v>
      </c>
      <c r="D136" s="41">
        <v>160</v>
      </c>
      <c r="E136" s="41">
        <v>10577</v>
      </c>
      <c r="F136" s="41">
        <v>9751</v>
      </c>
      <c r="G136" s="41">
        <v>33861</v>
      </c>
      <c r="H136" s="41">
        <v>12.7</v>
      </c>
      <c r="I136" s="41">
        <v>28836</v>
      </c>
      <c r="J136" s="41">
        <v>5025</v>
      </c>
      <c r="K136" s="41">
        <v>10.6</v>
      </c>
      <c r="L136" s="41">
        <v>26.2</v>
      </c>
      <c r="M136" s="41">
        <v>95721</v>
      </c>
      <c r="N136" s="41">
        <v>12.6</v>
      </c>
      <c r="O136" s="41">
        <v>84875</v>
      </c>
      <c r="P136" s="41">
        <v>10846</v>
      </c>
      <c r="Q136" s="41">
        <v>10.6</v>
      </c>
      <c r="R136" s="41">
        <v>31.8</v>
      </c>
      <c r="S136" s="41">
        <v>2.8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672550</v>
      </c>
      <c r="H137" s="33">
        <f>G137/'2022'!G137*100-100</f>
        <v>6.7194114921517354</v>
      </c>
      <c r="I137" s="31">
        <f>SUM(I130:I136)</f>
        <v>542370</v>
      </c>
      <c r="J137" s="31">
        <f>SUM(J130:J136)</f>
        <v>130180</v>
      </c>
      <c r="K137" s="33">
        <f>I137/'2022'!I137*100-100</f>
        <v>6.4046425124184765</v>
      </c>
      <c r="L137" s="33">
        <f>J137/'2022'!J137*100-100</f>
        <v>8.0511288180610876</v>
      </c>
      <c r="M137" s="31">
        <f>SUM(M130:M136)</f>
        <v>1863458</v>
      </c>
      <c r="N137" s="33">
        <f>M137/'2022'!M137*100-100</f>
        <v>5.3098020289335892</v>
      </c>
      <c r="O137" s="31">
        <f>SUM(O130:O136)</f>
        <v>1566008</v>
      </c>
      <c r="P137" s="31">
        <f>SUM(P130:P136)</f>
        <v>297450</v>
      </c>
      <c r="Q137" s="33">
        <f>O137/'2022'!O137*100-100</f>
        <v>5.2410585879222111</v>
      </c>
      <c r="R137" s="33">
        <f>P137/'2022'!P137*100-100</f>
        <v>5.6732070725910404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10126699</v>
      </c>
      <c r="H138" s="38">
        <f>G138/'2022'!G138*100-100</f>
        <v>10.031302320613605</v>
      </c>
      <c r="I138" s="35">
        <f>I137+I126+I115+I104+I93+I82+I71+I60+I49+I38+I27+I16</f>
        <v>8578177</v>
      </c>
      <c r="J138" s="35">
        <f>J137+J126+J115+J104+J93+J82+J71+J60+J49+J38+J27+J16</f>
        <v>1548522</v>
      </c>
      <c r="K138" s="38">
        <f>I138/'2022'!I138*100-100</f>
        <v>9.0966240645806096</v>
      </c>
      <c r="L138" s="38">
        <f>J138/'2022'!J138*100-100</f>
        <v>15.513586174074305</v>
      </c>
      <c r="M138" s="35">
        <f>M137+M126+M115+M104+M93+M82+M71+M60+M49+M38+M27+M16</f>
        <v>28168792</v>
      </c>
      <c r="N138" s="38">
        <f>M138/'2022'!M138*100-100</f>
        <v>8.4123217869579889</v>
      </c>
      <c r="O138" s="35">
        <f>O137+O126+O115+O104+O93+O82+O71+O60+O49+O38+O27+O16</f>
        <v>24262822</v>
      </c>
      <c r="P138" s="35">
        <f>P137+P126+P115+P104+P93+P82+P71+P60+P49+P38+P27+P16</f>
        <v>3905970</v>
      </c>
      <c r="Q138" s="38">
        <f>O138/'2022'!O138*100-100</f>
        <v>7.5206178711895859</v>
      </c>
      <c r="R138" s="38">
        <f>P138/'2022'!P138*100-100</f>
        <v>14.300621722903429</v>
      </c>
      <c r="S138" s="35"/>
    </row>
    <row r="139" spans="1:19" x14ac:dyDescent="0.25">
      <c r="A139" s="3" t="s">
        <v>42</v>
      </c>
      <c r="N139" s="38">
        <f>M138/'2019'!M138*100-100</f>
        <v>0.295987326202237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85:S85"/>
    <mergeCell ref="A96:S96"/>
    <mergeCell ref="A107:S107"/>
    <mergeCell ref="A118:S118"/>
    <mergeCell ref="A129:S129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1F085-C19C-49E7-9B22-3416865748B1}">
  <dimension ref="A1:Z170"/>
  <sheetViews>
    <sheetView zoomScale="85" zoomScaleNormal="85" workbookViewId="0">
      <pane xSplit="2" ySplit="6" topLeftCell="C109" activePane="bottomRight" state="frozen"/>
      <selection pane="topRight"/>
      <selection pane="bottomLeft"/>
      <selection pane="bottomRight" activeCell="N139" sqref="N139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ht="13.8" thickBot="1" x14ac:dyDescent="0.3">
      <c r="A2" s="102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03" t="s">
        <v>2</v>
      </c>
      <c r="B3" s="104"/>
      <c r="C3" s="109" t="s">
        <v>3</v>
      </c>
      <c r="D3" s="109" t="s">
        <v>4</v>
      </c>
      <c r="E3" s="109" t="s">
        <v>5</v>
      </c>
      <c r="F3" s="109" t="s">
        <v>6</v>
      </c>
      <c r="G3" s="112" t="s">
        <v>7</v>
      </c>
      <c r="H3" s="113"/>
      <c r="I3" s="118" t="s">
        <v>7</v>
      </c>
      <c r="J3" s="104"/>
      <c r="K3" s="104"/>
      <c r="L3" s="104"/>
      <c r="M3" s="112" t="s">
        <v>8</v>
      </c>
      <c r="N3" s="113"/>
      <c r="O3" s="118" t="s">
        <v>8</v>
      </c>
      <c r="P3" s="104"/>
      <c r="Q3" s="104"/>
      <c r="R3" s="104"/>
      <c r="S3" s="120" t="s">
        <v>9</v>
      </c>
    </row>
    <row r="4" spans="1:19" x14ac:dyDescent="0.25">
      <c r="A4" s="105"/>
      <c r="B4" s="106"/>
      <c r="C4" s="110"/>
      <c r="D4" s="110"/>
      <c r="E4" s="110"/>
      <c r="F4" s="110"/>
      <c r="G4" s="114"/>
      <c r="H4" s="115"/>
      <c r="I4" s="122" t="s">
        <v>10</v>
      </c>
      <c r="J4" s="106"/>
      <c r="K4" s="106"/>
      <c r="L4" s="106"/>
      <c r="M4" s="114"/>
      <c r="N4" s="115"/>
      <c r="O4" s="122" t="s">
        <v>10</v>
      </c>
      <c r="P4" s="106"/>
      <c r="Q4" s="106"/>
      <c r="R4" s="106"/>
      <c r="S4" s="121"/>
    </row>
    <row r="5" spans="1:19" ht="25.5" customHeight="1" x14ac:dyDescent="0.25">
      <c r="A5" s="105"/>
      <c r="B5" s="106"/>
      <c r="C5" s="111"/>
      <c r="D5" s="111"/>
      <c r="E5" s="111"/>
      <c r="F5" s="111"/>
      <c r="G5" s="116"/>
      <c r="H5" s="117"/>
      <c r="I5" s="6" t="s">
        <v>11</v>
      </c>
      <c r="J5" s="6" t="s">
        <v>12</v>
      </c>
      <c r="K5" s="40" t="s">
        <v>11</v>
      </c>
      <c r="L5" s="40" t="s">
        <v>12</v>
      </c>
      <c r="M5" s="116"/>
      <c r="N5" s="117"/>
      <c r="O5" s="6" t="s">
        <v>11</v>
      </c>
      <c r="P5" s="6" t="s">
        <v>12</v>
      </c>
      <c r="Q5" s="40" t="s">
        <v>11</v>
      </c>
      <c r="R5" s="40" t="s">
        <v>12</v>
      </c>
      <c r="S5" s="121"/>
    </row>
    <row r="6" spans="1:19" ht="38.25" customHeight="1" thickBot="1" x14ac:dyDescent="0.3">
      <c r="A6" s="107"/>
      <c r="B6" s="108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19" t="s">
        <v>87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</row>
    <row r="8" spans="1:19" x14ac:dyDescent="0.25">
      <c r="A8" s="119" t="s">
        <v>16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</row>
    <row r="9" spans="1:19" s="44" customFormat="1" x14ac:dyDescent="0.25">
      <c r="A9" s="46" t="s">
        <v>17</v>
      </c>
      <c r="B9" s="48" t="s">
        <v>18</v>
      </c>
      <c r="C9" s="47">
        <v>430</v>
      </c>
      <c r="D9" s="47">
        <v>372</v>
      </c>
      <c r="E9" s="47">
        <v>20884</v>
      </c>
      <c r="F9" s="47">
        <v>18663</v>
      </c>
      <c r="G9" s="47">
        <v>42578</v>
      </c>
      <c r="H9" s="47">
        <v>282.10000000000002</v>
      </c>
      <c r="I9" s="47">
        <v>33043</v>
      </c>
      <c r="J9" s="47">
        <v>9535</v>
      </c>
      <c r="K9" s="47">
        <v>242.3</v>
      </c>
      <c r="L9" s="47">
        <v>539.9</v>
      </c>
      <c r="M9" s="47">
        <v>114484</v>
      </c>
      <c r="N9" s="47">
        <v>233</v>
      </c>
      <c r="O9" s="47">
        <v>93192</v>
      </c>
      <c r="P9" s="47">
        <v>21292</v>
      </c>
      <c r="Q9" s="47">
        <v>201.4</v>
      </c>
      <c r="R9" s="47">
        <v>514.79999999999995</v>
      </c>
      <c r="S9" s="47">
        <v>2.7</v>
      </c>
    </row>
    <row r="10" spans="1:19" s="44" customFormat="1" x14ac:dyDescent="0.25">
      <c r="A10" s="46" t="s">
        <v>19</v>
      </c>
      <c r="B10" s="48" t="s">
        <v>20</v>
      </c>
      <c r="C10" s="47">
        <v>537</v>
      </c>
      <c r="D10" s="47">
        <v>492</v>
      </c>
      <c r="E10" s="47">
        <v>29721</v>
      </c>
      <c r="F10" s="47">
        <v>27744</v>
      </c>
      <c r="G10" s="47">
        <v>75018</v>
      </c>
      <c r="H10" s="47">
        <v>182.2</v>
      </c>
      <c r="I10" s="47">
        <v>65136</v>
      </c>
      <c r="J10" s="47">
        <v>9882</v>
      </c>
      <c r="K10" s="47">
        <v>173.4</v>
      </c>
      <c r="L10" s="47">
        <v>258.2</v>
      </c>
      <c r="M10" s="47">
        <v>184914</v>
      </c>
      <c r="N10" s="47">
        <v>106.6</v>
      </c>
      <c r="O10" s="47">
        <v>162791</v>
      </c>
      <c r="P10" s="47">
        <v>22123</v>
      </c>
      <c r="Q10" s="47">
        <v>104.3</v>
      </c>
      <c r="R10" s="47">
        <v>125.1</v>
      </c>
      <c r="S10" s="47">
        <v>2.5</v>
      </c>
    </row>
    <row r="11" spans="1:19" s="44" customFormat="1" x14ac:dyDescent="0.25">
      <c r="A11" s="46" t="s">
        <v>21</v>
      </c>
      <c r="B11" s="48" t="s">
        <v>22</v>
      </c>
      <c r="C11" s="47">
        <v>565</v>
      </c>
      <c r="D11" s="47">
        <v>523</v>
      </c>
      <c r="E11" s="47">
        <v>27283</v>
      </c>
      <c r="F11" s="47">
        <v>24194</v>
      </c>
      <c r="G11" s="47">
        <v>55583</v>
      </c>
      <c r="H11" s="47">
        <v>196.5</v>
      </c>
      <c r="I11" s="47">
        <v>48507</v>
      </c>
      <c r="J11" s="47">
        <v>7076</v>
      </c>
      <c r="K11" s="47">
        <v>190.8</v>
      </c>
      <c r="L11" s="47">
        <v>242.5</v>
      </c>
      <c r="M11" s="47">
        <v>144837</v>
      </c>
      <c r="N11" s="47">
        <v>112</v>
      </c>
      <c r="O11" s="47">
        <v>126809</v>
      </c>
      <c r="P11" s="47">
        <v>18028</v>
      </c>
      <c r="Q11" s="47">
        <v>120.2</v>
      </c>
      <c r="R11" s="47">
        <v>67.8</v>
      </c>
      <c r="S11" s="47">
        <v>2.6</v>
      </c>
    </row>
    <row r="12" spans="1:19" s="44" customFormat="1" x14ac:dyDescent="0.25">
      <c r="A12" s="46" t="s">
        <v>23</v>
      </c>
      <c r="B12" s="48" t="s">
        <v>24</v>
      </c>
      <c r="C12" s="47">
        <v>691</v>
      </c>
      <c r="D12" s="47">
        <v>635</v>
      </c>
      <c r="E12" s="47">
        <v>38692</v>
      </c>
      <c r="F12" s="47">
        <v>35991</v>
      </c>
      <c r="G12" s="47">
        <v>67869</v>
      </c>
      <c r="H12" s="47">
        <v>165.4</v>
      </c>
      <c r="I12" s="47">
        <v>62924</v>
      </c>
      <c r="J12" s="47">
        <v>4945</v>
      </c>
      <c r="K12" s="47">
        <v>163.30000000000001</v>
      </c>
      <c r="L12" s="47">
        <v>195.2</v>
      </c>
      <c r="M12" s="47">
        <v>322963</v>
      </c>
      <c r="N12" s="47">
        <v>68</v>
      </c>
      <c r="O12" s="47">
        <v>306480</v>
      </c>
      <c r="P12" s="47">
        <v>16483</v>
      </c>
      <c r="Q12" s="47">
        <v>65.7</v>
      </c>
      <c r="R12" s="47">
        <v>127.2</v>
      </c>
      <c r="S12" s="47">
        <v>4.8</v>
      </c>
    </row>
    <row r="13" spans="1:19" s="44" customFormat="1" x14ac:dyDescent="0.25">
      <c r="A13" s="46" t="s">
        <v>25</v>
      </c>
      <c r="B13" s="48" t="s">
        <v>26</v>
      </c>
      <c r="C13" s="47">
        <v>812</v>
      </c>
      <c r="D13" s="47">
        <v>770</v>
      </c>
      <c r="E13" s="47">
        <v>42810</v>
      </c>
      <c r="F13" s="47">
        <v>40155</v>
      </c>
      <c r="G13" s="47">
        <v>116885</v>
      </c>
      <c r="H13" s="47">
        <v>638.1</v>
      </c>
      <c r="I13" s="47">
        <v>93655</v>
      </c>
      <c r="J13" s="47">
        <v>23230</v>
      </c>
      <c r="K13" s="47">
        <v>574.29999999999995</v>
      </c>
      <c r="L13" s="47">
        <v>1093.7</v>
      </c>
      <c r="M13" s="47">
        <v>397210</v>
      </c>
      <c r="N13" s="47">
        <v>275.10000000000002</v>
      </c>
      <c r="O13" s="47">
        <v>325675</v>
      </c>
      <c r="P13" s="47">
        <v>71535</v>
      </c>
      <c r="Q13" s="47">
        <v>236</v>
      </c>
      <c r="R13" s="47">
        <v>698.4</v>
      </c>
      <c r="S13" s="47">
        <v>3.4</v>
      </c>
    </row>
    <row r="14" spans="1:19" s="44" customFormat="1" x14ac:dyDescent="0.25">
      <c r="A14" s="46" t="s">
        <v>27</v>
      </c>
      <c r="B14" s="48" t="s">
        <v>28</v>
      </c>
      <c r="C14" s="47">
        <v>101</v>
      </c>
      <c r="D14" s="47">
        <v>97</v>
      </c>
      <c r="E14" s="47">
        <v>4928</v>
      </c>
      <c r="F14" s="47">
        <v>4773</v>
      </c>
      <c r="G14" s="47">
        <v>8411</v>
      </c>
      <c r="H14" s="47">
        <v>157.30000000000001</v>
      </c>
      <c r="I14" s="47">
        <v>7228</v>
      </c>
      <c r="J14" s="47">
        <v>1183</v>
      </c>
      <c r="K14" s="47">
        <v>135.4</v>
      </c>
      <c r="L14" s="47">
        <v>497.5</v>
      </c>
      <c r="M14" s="47">
        <v>39510</v>
      </c>
      <c r="N14" s="47">
        <v>24.5</v>
      </c>
      <c r="O14" s="47">
        <v>36738</v>
      </c>
      <c r="P14" s="47">
        <v>2772</v>
      </c>
      <c r="Q14" s="47">
        <v>18</v>
      </c>
      <c r="R14" s="47">
        <v>347.8</v>
      </c>
      <c r="S14" s="47">
        <v>4.7</v>
      </c>
    </row>
    <row r="15" spans="1:19" s="44" customFormat="1" x14ac:dyDescent="0.25">
      <c r="A15" s="46" t="s">
        <v>29</v>
      </c>
      <c r="B15" s="48" t="s">
        <v>30</v>
      </c>
      <c r="C15" s="47">
        <v>190</v>
      </c>
      <c r="D15" s="47">
        <v>170</v>
      </c>
      <c r="E15" s="47">
        <v>10996</v>
      </c>
      <c r="F15" s="47">
        <v>9789</v>
      </c>
      <c r="G15" s="47">
        <v>16894</v>
      </c>
      <c r="H15" s="47">
        <v>196.8</v>
      </c>
      <c r="I15" s="47">
        <v>15526</v>
      </c>
      <c r="J15" s="47">
        <v>1368</v>
      </c>
      <c r="K15" s="47">
        <v>195.1</v>
      </c>
      <c r="L15" s="47">
        <v>217.4</v>
      </c>
      <c r="M15" s="47">
        <v>64890</v>
      </c>
      <c r="N15" s="47">
        <v>70.2</v>
      </c>
      <c r="O15" s="47">
        <v>60918</v>
      </c>
      <c r="P15" s="47">
        <v>3972</v>
      </c>
      <c r="Q15" s="47">
        <v>70.8</v>
      </c>
      <c r="R15" s="47">
        <v>61.1</v>
      </c>
      <c r="S15" s="47">
        <v>3.8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383238</v>
      </c>
      <c r="H16" s="33">
        <f>G16/'2021'!G16*100-100</f>
        <v>258.69937570782753</v>
      </c>
      <c r="I16" s="31">
        <f>SUM(I9:I15)</f>
        <v>326019</v>
      </c>
      <c r="J16" s="31">
        <f>SUM(J9:J15)</f>
        <v>57219</v>
      </c>
      <c r="K16" s="33">
        <f>I16/'2021'!I16*100-100</f>
        <v>238.62956500062319</v>
      </c>
      <c r="L16" s="33">
        <f>J16/'2021'!J16*100-100</f>
        <v>441.59015617605303</v>
      </c>
      <c r="M16" s="31">
        <f>SUM(M9:M15)</f>
        <v>1268808</v>
      </c>
      <c r="N16" s="33">
        <f>M16/'2021'!M16*100-100</f>
        <v>126.48145569823606</v>
      </c>
      <c r="O16" s="31">
        <f>SUM(O9:O15)</f>
        <v>1112603</v>
      </c>
      <c r="P16" s="31">
        <f>SUM(P9:P15)</f>
        <v>156205</v>
      </c>
      <c r="Q16" s="33">
        <f>O16/'2021'!O16*100-100</f>
        <v>115.24822352014829</v>
      </c>
      <c r="R16" s="33">
        <f>P16/'2021'!P16*100-100</f>
        <v>260.47584981422938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19" t="s">
        <v>31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</row>
    <row r="20" spans="1:19" s="44" customFormat="1" x14ac:dyDescent="0.25">
      <c r="A20" s="49" t="s">
        <v>17</v>
      </c>
      <c r="B20" s="51" t="s">
        <v>18</v>
      </c>
      <c r="C20" s="50">
        <v>429</v>
      </c>
      <c r="D20" s="50">
        <v>370</v>
      </c>
      <c r="E20" s="50">
        <v>20827</v>
      </c>
      <c r="F20" s="50">
        <v>18770</v>
      </c>
      <c r="G20" s="50">
        <v>46156</v>
      </c>
      <c r="H20" s="50">
        <v>274.39999999999998</v>
      </c>
      <c r="I20" s="50">
        <v>36596</v>
      </c>
      <c r="J20" s="50">
        <v>9560</v>
      </c>
      <c r="K20" s="50">
        <v>235.3</v>
      </c>
      <c r="L20" s="50">
        <v>576.6</v>
      </c>
      <c r="M20" s="50">
        <v>114915</v>
      </c>
      <c r="N20" s="50">
        <v>204.8</v>
      </c>
      <c r="O20" s="50">
        <v>93578</v>
      </c>
      <c r="P20" s="50">
        <v>21337</v>
      </c>
      <c r="Q20" s="50">
        <v>169.8</v>
      </c>
      <c r="R20" s="50">
        <v>608.4</v>
      </c>
      <c r="S20" s="50">
        <v>2.5</v>
      </c>
    </row>
    <row r="21" spans="1:19" s="44" customFormat="1" x14ac:dyDescent="0.25">
      <c r="A21" s="49" t="s">
        <v>19</v>
      </c>
      <c r="B21" s="51" t="s">
        <v>20</v>
      </c>
      <c r="C21" s="50">
        <v>537</v>
      </c>
      <c r="D21" s="50">
        <v>497</v>
      </c>
      <c r="E21" s="50">
        <v>29757</v>
      </c>
      <c r="F21" s="50">
        <v>28008</v>
      </c>
      <c r="G21" s="50">
        <v>81490</v>
      </c>
      <c r="H21" s="50">
        <v>199.3</v>
      </c>
      <c r="I21" s="50">
        <v>70426</v>
      </c>
      <c r="J21" s="50">
        <v>11064</v>
      </c>
      <c r="K21" s="50">
        <v>185.8</v>
      </c>
      <c r="L21" s="50">
        <v>327.2</v>
      </c>
      <c r="M21" s="50">
        <v>197589</v>
      </c>
      <c r="N21" s="50">
        <v>111.3</v>
      </c>
      <c r="O21" s="50">
        <v>172692</v>
      </c>
      <c r="P21" s="50">
        <v>24897</v>
      </c>
      <c r="Q21" s="50">
        <v>104.6</v>
      </c>
      <c r="R21" s="50">
        <v>174.5</v>
      </c>
      <c r="S21" s="50">
        <v>2.4</v>
      </c>
    </row>
    <row r="22" spans="1:19" s="44" customFormat="1" x14ac:dyDescent="0.25">
      <c r="A22" s="49" t="s">
        <v>21</v>
      </c>
      <c r="B22" s="51" t="s">
        <v>22</v>
      </c>
      <c r="C22" s="50">
        <v>561</v>
      </c>
      <c r="D22" s="50">
        <v>523</v>
      </c>
      <c r="E22" s="50">
        <v>27323</v>
      </c>
      <c r="F22" s="50">
        <v>26021</v>
      </c>
      <c r="G22" s="50">
        <v>63578</v>
      </c>
      <c r="H22" s="50">
        <v>197.8</v>
      </c>
      <c r="I22" s="50">
        <v>56676</v>
      </c>
      <c r="J22" s="50">
        <v>6902</v>
      </c>
      <c r="K22" s="50">
        <v>198.9</v>
      </c>
      <c r="L22" s="50">
        <v>189.3</v>
      </c>
      <c r="M22" s="50">
        <v>159241</v>
      </c>
      <c r="N22" s="50">
        <v>105.8</v>
      </c>
      <c r="O22" s="50">
        <v>139770</v>
      </c>
      <c r="P22" s="50">
        <v>19471</v>
      </c>
      <c r="Q22" s="50">
        <v>111</v>
      </c>
      <c r="R22" s="50">
        <v>74.599999999999994</v>
      </c>
      <c r="S22" s="50">
        <v>2.5</v>
      </c>
    </row>
    <row r="23" spans="1:19" s="44" customFormat="1" x14ac:dyDescent="0.25">
      <c r="A23" s="49" t="s">
        <v>23</v>
      </c>
      <c r="B23" s="51" t="s">
        <v>24</v>
      </c>
      <c r="C23" s="50">
        <v>692</v>
      </c>
      <c r="D23" s="50">
        <v>637</v>
      </c>
      <c r="E23" s="50">
        <v>38740</v>
      </c>
      <c r="F23" s="50">
        <v>35634</v>
      </c>
      <c r="G23" s="50">
        <v>74515</v>
      </c>
      <c r="H23" s="50">
        <v>165.1</v>
      </c>
      <c r="I23" s="50">
        <v>68851</v>
      </c>
      <c r="J23" s="50">
        <v>5664</v>
      </c>
      <c r="K23" s="50">
        <v>161.30000000000001</v>
      </c>
      <c r="L23" s="50">
        <v>220.9</v>
      </c>
      <c r="M23" s="50">
        <v>341090</v>
      </c>
      <c r="N23" s="50">
        <v>57.1</v>
      </c>
      <c r="O23" s="50">
        <v>322081</v>
      </c>
      <c r="P23" s="50">
        <v>19009</v>
      </c>
      <c r="Q23" s="50">
        <v>54.5</v>
      </c>
      <c r="R23" s="50">
        <v>122.5</v>
      </c>
      <c r="S23" s="50">
        <v>4.5999999999999996</v>
      </c>
    </row>
    <row r="24" spans="1:19" s="44" customFormat="1" x14ac:dyDescent="0.25">
      <c r="A24" s="49" t="s">
        <v>25</v>
      </c>
      <c r="B24" s="51" t="s">
        <v>26</v>
      </c>
      <c r="C24" s="50">
        <v>814</v>
      </c>
      <c r="D24" s="50">
        <v>768</v>
      </c>
      <c r="E24" s="50">
        <v>42983</v>
      </c>
      <c r="F24" s="50">
        <v>40121</v>
      </c>
      <c r="G24" s="50">
        <v>121405</v>
      </c>
      <c r="H24" s="50">
        <v>703.4</v>
      </c>
      <c r="I24" s="50">
        <v>91430</v>
      </c>
      <c r="J24" s="50">
        <v>29975</v>
      </c>
      <c r="K24" s="50">
        <v>551.29999999999995</v>
      </c>
      <c r="L24" s="50">
        <v>2696.2</v>
      </c>
      <c r="M24" s="50">
        <v>396113</v>
      </c>
      <c r="N24" s="50">
        <v>279.8</v>
      </c>
      <c r="O24" s="50">
        <v>303207</v>
      </c>
      <c r="P24" s="50">
        <v>92906</v>
      </c>
      <c r="Q24" s="50">
        <v>208.5</v>
      </c>
      <c r="R24" s="50">
        <v>1444.8</v>
      </c>
      <c r="S24" s="50">
        <v>3.3</v>
      </c>
    </row>
    <row r="25" spans="1:19" s="44" customFormat="1" x14ac:dyDescent="0.25">
      <c r="A25" s="49" t="s">
        <v>27</v>
      </c>
      <c r="B25" s="51" t="s">
        <v>28</v>
      </c>
      <c r="C25" s="50">
        <v>100</v>
      </c>
      <c r="D25" s="50">
        <v>96</v>
      </c>
      <c r="E25" s="50">
        <v>4918</v>
      </c>
      <c r="F25" s="50">
        <v>4604</v>
      </c>
      <c r="G25" s="50">
        <v>9645</v>
      </c>
      <c r="H25" s="50">
        <v>159.5</v>
      </c>
      <c r="I25" s="50">
        <v>8281</v>
      </c>
      <c r="J25" s="50">
        <v>1364</v>
      </c>
      <c r="K25" s="50">
        <v>144.6</v>
      </c>
      <c r="L25" s="50">
        <v>312.10000000000002</v>
      </c>
      <c r="M25" s="50">
        <v>39382</v>
      </c>
      <c r="N25" s="50">
        <v>30.6</v>
      </c>
      <c r="O25" s="50">
        <v>36507</v>
      </c>
      <c r="P25" s="50">
        <v>2875</v>
      </c>
      <c r="Q25" s="50">
        <v>25.1</v>
      </c>
      <c r="R25" s="50">
        <v>198.2</v>
      </c>
      <c r="S25" s="50">
        <v>4.0999999999999996</v>
      </c>
    </row>
    <row r="26" spans="1:19" s="44" customFormat="1" x14ac:dyDescent="0.25">
      <c r="A26" s="49" t="s">
        <v>29</v>
      </c>
      <c r="B26" s="51" t="s">
        <v>30</v>
      </c>
      <c r="C26" s="50">
        <v>189</v>
      </c>
      <c r="D26" s="50">
        <v>166</v>
      </c>
      <c r="E26" s="50">
        <v>10951</v>
      </c>
      <c r="F26" s="50">
        <v>9647</v>
      </c>
      <c r="G26" s="50">
        <v>18948</v>
      </c>
      <c r="H26" s="50">
        <v>185.1</v>
      </c>
      <c r="I26" s="50">
        <v>17438</v>
      </c>
      <c r="J26" s="50">
        <v>1510</v>
      </c>
      <c r="K26" s="50">
        <v>184.3</v>
      </c>
      <c r="L26" s="50">
        <v>194.9</v>
      </c>
      <c r="M26" s="50">
        <v>66969</v>
      </c>
      <c r="N26" s="50">
        <v>65.7</v>
      </c>
      <c r="O26" s="50">
        <v>62611</v>
      </c>
      <c r="P26" s="50">
        <v>4358</v>
      </c>
      <c r="Q26" s="50">
        <v>66.5</v>
      </c>
      <c r="R26" s="50">
        <v>54.6</v>
      </c>
      <c r="S26" s="50">
        <v>3.5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415737</v>
      </c>
      <c r="H27" s="33">
        <f>G27/'2021'!G27*100-100</f>
        <v>263.11445341159208</v>
      </c>
      <c r="I27" s="31">
        <f>SUM(I20:I26)</f>
        <v>349698</v>
      </c>
      <c r="J27" s="31">
        <f>SUM(J20:J26)</f>
        <v>66039</v>
      </c>
      <c r="K27" s="33">
        <f>I27/'2021'!I27*100-100</f>
        <v>234.88599254953414</v>
      </c>
      <c r="L27" s="33">
        <f>J27/'2021'!J27*100-100</f>
        <v>555.86453471049754</v>
      </c>
      <c r="M27" s="31">
        <f>SUM(M20:M26)</f>
        <v>1315299</v>
      </c>
      <c r="N27" s="33">
        <f>M27/'2021'!M27*100-100</f>
        <v>119.02886527208358</v>
      </c>
      <c r="O27" s="31">
        <f>SUM(O20:O26)</f>
        <v>1130446</v>
      </c>
      <c r="P27" s="31">
        <f>SUM(P20:P26)</f>
        <v>184853</v>
      </c>
      <c r="Q27" s="33">
        <f>O27/'2021'!O27*100-100</f>
        <v>102.24746038050458</v>
      </c>
      <c r="R27" s="33">
        <f>P27/'2021'!P27*100-100</f>
        <v>344.65746175310306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798975</v>
      </c>
      <c r="H28" s="38">
        <f>G28/'2021'!G28*100-100</f>
        <v>260.98322437232588</v>
      </c>
      <c r="I28" s="35">
        <f>I27+I16</f>
        <v>675717</v>
      </c>
      <c r="J28" s="35">
        <f>J27+J16</f>
        <v>123258</v>
      </c>
      <c r="K28" s="38">
        <f>I28/'2021'!I28*100-100</f>
        <v>236.68179711906885</v>
      </c>
      <c r="L28" s="38">
        <f>J28/'2021'!J28*100-100</f>
        <v>497.35388194242512</v>
      </c>
      <c r="M28" s="35">
        <f>M27+M16</f>
        <v>2584107</v>
      </c>
      <c r="N28" s="38">
        <f>M28/'2021'!M28*100-100</f>
        <v>122.6258249048021</v>
      </c>
      <c r="O28" s="35">
        <f>O27+O16</f>
        <v>2243049</v>
      </c>
      <c r="P28" s="35">
        <f>P27+P16</f>
        <v>341058</v>
      </c>
      <c r="Q28" s="38">
        <f>O28/'2021'!O28*100-100</f>
        <v>108.49377460298282</v>
      </c>
      <c r="R28" s="38">
        <f>P28/'2021'!P28*100-100</f>
        <v>301.69365761733707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19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44" customFormat="1" x14ac:dyDescent="0.25">
      <c r="A31" s="52" t="s">
        <v>17</v>
      </c>
      <c r="B31" s="54" t="s">
        <v>18</v>
      </c>
      <c r="C31" s="53">
        <v>429</v>
      </c>
      <c r="D31" s="53">
        <v>375</v>
      </c>
      <c r="E31" s="53">
        <v>20931</v>
      </c>
      <c r="F31" s="53">
        <v>18849</v>
      </c>
      <c r="G31" s="53">
        <v>72291</v>
      </c>
      <c r="H31" s="53">
        <v>324.7</v>
      </c>
      <c r="I31" s="53">
        <v>58037</v>
      </c>
      <c r="J31" s="53">
        <v>14254</v>
      </c>
      <c r="K31" s="53">
        <v>284.10000000000002</v>
      </c>
      <c r="L31" s="53">
        <v>645.9</v>
      </c>
      <c r="M31" s="53">
        <v>181561</v>
      </c>
      <c r="N31" s="53">
        <v>267.2</v>
      </c>
      <c r="O31" s="53">
        <v>150514</v>
      </c>
      <c r="P31" s="53">
        <v>31047</v>
      </c>
      <c r="Q31" s="53">
        <v>235.9</v>
      </c>
      <c r="R31" s="53">
        <v>570.1</v>
      </c>
      <c r="S31" s="53">
        <v>2.5</v>
      </c>
    </row>
    <row r="32" spans="1:19" s="44" customFormat="1" x14ac:dyDescent="0.25">
      <c r="A32" s="52" t="s">
        <v>19</v>
      </c>
      <c r="B32" s="54" t="s">
        <v>20</v>
      </c>
      <c r="C32" s="53">
        <v>538</v>
      </c>
      <c r="D32" s="53">
        <v>505</v>
      </c>
      <c r="E32" s="53">
        <v>29688</v>
      </c>
      <c r="F32" s="53">
        <v>28329</v>
      </c>
      <c r="G32" s="53">
        <v>127160</v>
      </c>
      <c r="H32" s="53">
        <v>227.8</v>
      </c>
      <c r="I32" s="53">
        <v>111232</v>
      </c>
      <c r="J32" s="53">
        <v>15928</v>
      </c>
      <c r="K32" s="53">
        <v>217.7</v>
      </c>
      <c r="L32" s="53">
        <v>321.8</v>
      </c>
      <c r="M32" s="53">
        <v>291086</v>
      </c>
      <c r="N32" s="53">
        <v>125.5</v>
      </c>
      <c r="O32" s="53">
        <v>254567</v>
      </c>
      <c r="P32" s="53">
        <v>36519</v>
      </c>
      <c r="Q32" s="53">
        <v>117.1</v>
      </c>
      <c r="R32" s="53">
        <v>208.9</v>
      </c>
      <c r="S32" s="53">
        <v>2.2999999999999998</v>
      </c>
    </row>
    <row r="33" spans="1:19" s="44" customFormat="1" x14ac:dyDescent="0.25">
      <c r="A33" s="52" t="s">
        <v>21</v>
      </c>
      <c r="B33" s="54" t="s">
        <v>22</v>
      </c>
      <c r="C33" s="53">
        <v>561</v>
      </c>
      <c r="D33" s="53">
        <v>530</v>
      </c>
      <c r="E33" s="53">
        <v>27365</v>
      </c>
      <c r="F33" s="53">
        <v>26210</v>
      </c>
      <c r="G33" s="53">
        <v>98857</v>
      </c>
      <c r="H33" s="53">
        <v>225.5</v>
      </c>
      <c r="I33" s="53">
        <v>89130</v>
      </c>
      <c r="J33" s="53">
        <v>9727</v>
      </c>
      <c r="K33" s="53">
        <v>229.7</v>
      </c>
      <c r="L33" s="53">
        <v>191.1</v>
      </c>
      <c r="M33" s="53">
        <v>233901</v>
      </c>
      <c r="N33" s="53">
        <v>128.19999999999999</v>
      </c>
      <c r="O33" s="53">
        <v>208382</v>
      </c>
      <c r="P33" s="53">
        <v>25519</v>
      </c>
      <c r="Q33" s="53">
        <v>137.5</v>
      </c>
      <c r="R33" s="53">
        <v>72.599999999999994</v>
      </c>
      <c r="S33" s="53">
        <v>2.4</v>
      </c>
    </row>
    <row r="34" spans="1:19" s="44" customFormat="1" x14ac:dyDescent="0.25">
      <c r="A34" s="52" t="s">
        <v>23</v>
      </c>
      <c r="B34" s="54" t="s">
        <v>24</v>
      </c>
      <c r="C34" s="53">
        <v>692</v>
      </c>
      <c r="D34" s="53">
        <v>649</v>
      </c>
      <c r="E34" s="53">
        <v>39046</v>
      </c>
      <c r="F34" s="53">
        <v>36299</v>
      </c>
      <c r="G34" s="53">
        <v>109936</v>
      </c>
      <c r="H34" s="53">
        <v>190.4</v>
      </c>
      <c r="I34" s="53">
        <v>101533</v>
      </c>
      <c r="J34" s="53">
        <v>8403</v>
      </c>
      <c r="K34" s="53">
        <v>187.8</v>
      </c>
      <c r="L34" s="53">
        <v>226.3</v>
      </c>
      <c r="M34" s="53">
        <v>440741</v>
      </c>
      <c r="N34" s="53">
        <v>68.400000000000006</v>
      </c>
      <c r="O34" s="53">
        <v>415755</v>
      </c>
      <c r="P34" s="53">
        <v>24986</v>
      </c>
      <c r="Q34" s="53">
        <v>66.7</v>
      </c>
      <c r="R34" s="53">
        <v>102</v>
      </c>
      <c r="S34" s="53">
        <v>4</v>
      </c>
    </row>
    <row r="35" spans="1:19" s="44" customFormat="1" x14ac:dyDescent="0.25">
      <c r="A35" s="52" t="s">
        <v>25</v>
      </c>
      <c r="B35" s="54" t="s">
        <v>26</v>
      </c>
      <c r="C35" s="53">
        <v>812</v>
      </c>
      <c r="D35" s="53">
        <v>781</v>
      </c>
      <c r="E35" s="53">
        <v>43210</v>
      </c>
      <c r="F35" s="53">
        <v>41318</v>
      </c>
      <c r="G35" s="53">
        <v>129964</v>
      </c>
      <c r="H35" s="53">
        <v>528.5</v>
      </c>
      <c r="I35" s="53">
        <v>110146</v>
      </c>
      <c r="J35" s="53">
        <v>19818</v>
      </c>
      <c r="K35" s="53">
        <v>474.5</v>
      </c>
      <c r="L35" s="53">
        <v>1216.8</v>
      </c>
      <c r="M35" s="53">
        <v>428615</v>
      </c>
      <c r="N35" s="53">
        <v>230.3</v>
      </c>
      <c r="O35" s="53">
        <v>363902</v>
      </c>
      <c r="P35" s="53">
        <v>64713</v>
      </c>
      <c r="Q35" s="53">
        <v>197</v>
      </c>
      <c r="R35" s="53">
        <v>791.4</v>
      </c>
      <c r="S35" s="53">
        <v>3.3</v>
      </c>
    </row>
    <row r="36" spans="1:19" s="44" customFormat="1" x14ac:dyDescent="0.25">
      <c r="A36" s="52" t="s">
        <v>27</v>
      </c>
      <c r="B36" s="54" t="s">
        <v>28</v>
      </c>
      <c r="C36" s="53">
        <v>99</v>
      </c>
      <c r="D36" s="53">
        <v>96</v>
      </c>
      <c r="E36" s="53">
        <v>4926</v>
      </c>
      <c r="F36" s="53">
        <v>4760</v>
      </c>
      <c r="G36" s="53">
        <v>13869</v>
      </c>
      <c r="H36" s="53">
        <v>98.5</v>
      </c>
      <c r="I36" s="53">
        <v>11390</v>
      </c>
      <c r="J36" s="53">
        <v>2479</v>
      </c>
      <c r="K36" s="53">
        <v>76</v>
      </c>
      <c r="L36" s="53">
        <v>382.3</v>
      </c>
      <c r="M36" s="53">
        <v>50455</v>
      </c>
      <c r="N36" s="53">
        <v>35.4</v>
      </c>
      <c r="O36" s="53">
        <v>44946</v>
      </c>
      <c r="P36" s="53">
        <v>5509</v>
      </c>
      <c r="Q36" s="53">
        <v>24.5</v>
      </c>
      <c r="R36" s="53">
        <v>366.5</v>
      </c>
      <c r="S36" s="53">
        <v>3.6</v>
      </c>
    </row>
    <row r="37" spans="1:19" s="44" customFormat="1" x14ac:dyDescent="0.25">
      <c r="A37" s="52" t="s">
        <v>29</v>
      </c>
      <c r="B37" s="54" t="s">
        <v>30</v>
      </c>
      <c r="C37" s="53">
        <v>188</v>
      </c>
      <c r="D37" s="53">
        <v>171</v>
      </c>
      <c r="E37" s="53">
        <v>10952</v>
      </c>
      <c r="F37" s="53">
        <v>9816</v>
      </c>
      <c r="G37" s="53">
        <v>30642</v>
      </c>
      <c r="H37" s="53">
        <v>242.1</v>
      </c>
      <c r="I37" s="53">
        <v>27951</v>
      </c>
      <c r="J37" s="53">
        <v>2691</v>
      </c>
      <c r="K37" s="53">
        <v>232.9</v>
      </c>
      <c r="L37" s="53">
        <v>379.7</v>
      </c>
      <c r="M37" s="53">
        <v>94303</v>
      </c>
      <c r="N37" s="53">
        <v>94.3</v>
      </c>
      <c r="O37" s="53">
        <v>87795</v>
      </c>
      <c r="P37" s="53">
        <v>6508</v>
      </c>
      <c r="Q37" s="53">
        <v>94.9</v>
      </c>
      <c r="R37" s="53">
        <v>86.2</v>
      </c>
      <c r="S37" s="53">
        <v>3.1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582719</v>
      </c>
      <c r="H38" s="33">
        <f>G38/'2021'!G38*100-100</f>
        <v>262.68516443846937</v>
      </c>
      <c r="I38" s="31">
        <f>SUM(I31:I37)</f>
        <v>509419</v>
      </c>
      <c r="J38" s="31">
        <f>SUM(J31:J37)</f>
        <v>73300</v>
      </c>
      <c r="K38" s="33">
        <f>I38/'2021'!I38*100-100</f>
        <v>247.76426094317469</v>
      </c>
      <c r="L38" s="33">
        <f>J38/'2021'!J38*100-100</f>
        <v>416.77946982515516</v>
      </c>
      <c r="M38" s="31">
        <f>SUM(M31:M37)</f>
        <v>1720662</v>
      </c>
      <c r="N38" s="33">
        <f>M38/'2021'!M38*100-100</f>
        <v>126.87993966260635</v>
      </c>
      <c r="O38" s="31">
        <f>SUM(O31:O37)</f>
        <v>1525861</v>
      </c>
      <c r="P38" s="31">
        <f>SUM(P31:P37)</f>
        <v>194801</v>
      </c>
      <c r="Q38" s="33">
        <f>O38/'2021'!O38*100-100</f>
        <v>117.0947065895526</v>
      </c>
      <c r="R38" s="33">
        <f>P38/'2021'!P38*100-100</f>
        <v>250.69580715430175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1381694</v>
      </c>
      <c r="H39" s="38">
        <f>G39/'2021'!G39*100-100</f>
        <v>261.69905314383993</v>
      </c>
      <c r="I39" s="35">
        <f t="shared" ref="I39:J39" si="0">I38+I27+I16</f>
        <v>1185136</v>
      </c>
      <c r="J39" s="35">
        <f t="shared" si="0"/>
        <v>196558</v>
      </c>
      <c r="K39" s="38">
        <f>I39/'2021'!I39*100-100</f>
        <v>241.35772776892878</v>
      </c>
      <c r="L39" s="38">
        <f>J39/'2021'!J39*100-100</f>
        <v>464.52984088689755</v>
      </c>
      <c r="M39" s="35">
        <f>M38+M27+M16</f>
        <v>4304769</v>
      </c>
      <c r="N39" s="38">
        <f>M39/'2021'!M39*100-100</f>
        <v>124.30695592092715</v>
      </c>
      <c r="O39" s="35">
        <f>O38+O27+O16</f>
        <v>3768910</v>
      </c>
      <c r="P39" s="35">
        <f>P38+P27+P16</f>
        <v>535859</v>
      </c>
      <c r="Q39" s="38">
        <f>O39/'2021'!O39*100-100</f>
        <v>111.89246018136942</v>
      </c>
      <c r="R39" s="38">
        <f>P39/'2021'!P39*100-100</f>
        <v>281.5246489904024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19" t="s">
        <v>33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1:19" s="44" customFormat="1" x14ac:dyDescent="0.25">
      <c r="A42" s="55" t="s">
        <v>17</v>
      </c>
      <c r="B42" s="57" t="s">
        <v>18</v>
      </c>
      <c r="C42" s="56">
        <v>430</v>
      </c>
      <c r="D42" s="56">
        <v>386</v>
      </c>
      <c r="E42" s="56">
        <v>20992</v>
      </c>
      <c r="F42" s="56">
        <v>19242</v>
      </c>
      <c r="G42" s="56">
        <v>96954</v>
      </c>
      <c r="H42" s="56">
        <v>603.1</v>
      </c>
      <c r="I42" s="56">
        <v>74756</v>
      </c>
      <c r="J42" s="56">
        <v>22198</v>
      </c>
      <c r="K42" s="56">
        <v>522.6</v>
      </c>
      <c r="L42" s="56">
        <v>1146.4000000000001</v>
      </c>
      <c r="M42" s="56">
        <v>251817</v>
      </c>
      <c r="N42" s="56">
        <v>508.2</v>
      </c>
      <c r="O42" s="56">
        <v>199891</v>
      </c>
      <c r="P42" s="56">
        <v>51926</v>
      </c>
      <c r="Q42" s="56">
        <v>433.5</v>
      </c>
      <c r="R42" s="56">
        <v>1220.3</v>
      </c>
      <c r="S42" s="56">
        <v>2.6</v>
      </c>
    </row>
    <row r="43" spans="1:19" s="44" customFormat="1" x14ac:dyDescent="0.25">
      <c r="A43" s="55" t="s">
        <v>19</v>
      </c>
      <c r="B43" s="57" t="s">
        <v>20</v>
      </c>
      <c r="C43" s="56">
        <v>537</v>
      </c>
      <c r="D43" s="56">
        <v>512</v>
      </c>
      <c r="E43" s="56">
        <v>29717</v>
      </c>
      <c r="F43" s="56">
        <v>28035</v>
      </c>
      <c r="G43" s="56">
        <v>151613</v>
      </c>
      <c r="H43" s="56">
        <v>319.2</v>
      </c>
      <c r="I43" s="56">
        <v>127652</v>
      </c>
      <c r="J43" s="56">
        <v>23961</v>
      </c>
      <c r="K43" s="56">
        <v>285.3</v>
      </c>
      <c r="L43" s="56">
        <v>688.7</v>
      </c>
      <c r="M43" s="56">
        <v>349192</v>
      </c>
      <c r="N43" s="56">
        <v>197.3</v>
      </c>
      <c r="O43" s="56">
        <v>299718</v>
      </c>
      <c r="P43" s="56">
        <v>49474</v>
      </c>
      <c r="Q43" s="56">
        <v>180.8</v>
      </c>
      <c r="R43" s="56">
        <v>361.7</v>
      </c>
      <c r="S43" s="56">
        <v>2.2999999999999998</v>
      </c>
    </row>
    <row r="44" spans="1:19" s="44" customFormat="1" x14ac:dyDescent="0.25">
      <c r="A44" s="55" t="s">
        <v>21</v>
      </c>
      <c r="B44" s="57" t="s">
        <v>22</v>
      </c>
      <c r="C44" s="56">
        <v>560</v>
      </c>
      <c r="D44" s="56">
        <v>543</v>
      </c>
      <c r="E44" s="56">
        <v>27486</v>
      </c>
      <c r="F44" s="56">
        <v>25764</v>
      </c>
      <c r="G44" s="56">
        <v>130219</v>
      </c>
      <c r="H44" s="56">
        <v>390.4</v>
      </c>
      <c r="I44" s="56">
        <v>114629</v>
      </c>
      <c r="J44" s="56">
        <v>15590</v>
      </c>
      <c r="K44" s="56">
        <v>395.1</v>
      </c>
      <c r="L44" s="56">
        <v>358</v>
      </c>
      <c r="M44" s="56">
        <v>314779</v>
      </c>
      <c r="N44" s="56">
        <v>264.5</v>
      </c>
      <c r="O44" s="56">
        <v>281173</v>
      </c>
      <c r="P44" s="56">
        <v>33606</v>
      </c>
      <c r="Q44" s="56">
        <v>287.8</v>
      </c>
      <c r="R44" s="56">
        <v>142.4</v>
      </c>
      <c r="S44" s="56">
        <v>2.4</v>
      </c>
    </row>
    <row r="45" spans="1:19" s="44" customFormat="1" x14ac:dyDescent="0.25">
      <c r="A45" s="55" t="s">
        <v>23</v>
      </c>
      <c r="B45" s="57" t="s">
        <v>24</v>
      </c>
      <c r="C45" s="56">
        <v>692</v>
      </c>
      <c r="D45" s="56">
        <v>671</v>
      </c>
      <c r="E45" s="56">
        <v>39166</v>
      </c>
      <c r="F45" s="56">
        <v>37157</v>
      </c>
      <c r="G45" s="56">
        <v>137235</v>
      </c>
      <c r="H45" s="56">
        <v>321.5</v>
      </c>
      <c r="I45" s="56">
        <v>127160</v>
      </c>
      <c r="J45" s="56">
        <v>10075</v>
      </c>
      <c r="K45" s="56">
        <v>320.10000000000002</v>
      </c>
      <c r="L45" s="56">
        <v>341.1</v>
      </c>
      <c r="M45" s="56">
        <v>493269</v>
      </c>
      <c r="N45" s="56">
        <v>102.8</v>
      </c>
      <c r="O45" s="56">
        <v>465689</v>
      </c>
      <c r="P45" s="56">
        <v>27580</v>
      </c>
      <c r="Q45" s="56">
        <v>101.6</v>
      </c>
      <c r="R45" s="56">
        <v>125.8</v>
      </c>
      <c r="S45" s="56">
        <v>3.6</v>
      </c>
    </row>
    <row r="46" spans="1:19" s="44" customFormat="1" x14ac:dyDescent="0.25">
      <c r="A46" s="55" t="s">
        <v>25</v>
      </c>
      <c r="B46" s="57" t="s">
        <v>26</v>
      </c>
      <c r="C46" s="56">
        <v>813</v>
      </c>
      <c r="D46" s="56">
        <v>790</v>
      </c>
      <c r="E46" s="56">
        <v>43260</v>
      </c>
      <c r="F46" s="56">
        <v>41475</v>
      </c>
      <c r="G46" s="56">
        <v>158903</v>
      </c>
      <c r="H46" s="56">
        <v>698.3</v>
      </c>
      <c r="I46" s="56">
        <v>140708</v>
      </c>
      <c r="J46" s="56">
        <v>18195</v>
      </c>
      <c r="K46" s="56">
        <v>654.70000000000005</v>
      </c>
      <c r="L46" s="56">
        <v>1340.6</v>
      </c>
      <c r="M46" s="56">
        <v>527901</v>
      </c>
      <c r="N46" s="56">
        <v>335.7</v>
      </c>
      <c r="O46" s="56">
        <v>464988</v>
      </c>
      <c r="P46" s="56">
        <v>62913</v>
      </c>
      <c r="Q46" s="56">
        <v>306.89999999999998</v>
      </c>
      <c r="R46" s="56">
        <v>815.4</v>
      </c>
      <c r="S46" s="56">
        <v>3.3</v>
      </c>
    </row>
    <row r="47" spans="1:19" s="44" customFormat="1" x14ac:dyDescent="0.25">
      <c r="A47" s="55" t="s">
        <v>27</v>
      </c>
      <c r="B47" s="57" t="s">
        <v>28</v>
      </c>
      <c r="C47" s="56">
        <v>99</v>
      </c>
      <c r="D47" s="56">
        <v>96</v>
      </c>
      <c r="E47" s="56">
        <v>5019</v>
      </c>
      <c r="F47" s="56">
        <v>4762</v>
      </c>
      <c r="G47" s="56">
        <v>16132</v>
      </c>
      <c r="H47" s="56">
        <v>97.2</v>
      </c>
      <c r="I47" s="56">
        <v>13329</v>
      </c>
      <c r="J47" s="56">
        <v>2803</v>
      </c>
      <c r="K47" s="56">
        <v>72.099999999999994</v>
      </c>
      <c r="L47" s="56">
        <v>545.9</v>
      </c>
      <c r="M47" s="56">
        <v>53752</v>
      </c>
      <c r="N47" s="56">
        <v>59.6</v>
      </c>
      <c r="O47" s="56">
        <v>46773</v>
      </c>
      <c r="P47" s="56">
        <v>6979</v>
      </c>
      <c r="Q47" s="56">
        <v>45.1</v>
      </c>
      <c r="R47" s="56">
        <v>385.7</v>
      </c>
      <c r="S47" s="56">
        <v>3.3</v>
      </c>
    </row>
    <row r="48" spans="1:19" s="44" customFormat="1" x14ac:dyDescent="0.25">
      <c r="A48" s="55" t="s">
        <v>29</v>
      </c>
      <c r="B48" s="57" t="s">
        <v>30</v>
      </c>
      <c r="C48" s="56">
        <v>188</v>
      </c>
      <c r="D48" s="56">
        <v>175</v>
      </c>
      <c r="E48" s="56">
        <v>10904</v>
      </c>
      <c r="F48" s="56">
        <v>9986</v>
      </c>
      <c r="G48" s="56">
        <v>35409</v>
      </c>
      <c r="H48" s="56">
        <v>351.5</v>
      </c>
      <c r="I48" s="56">
        <v>32240</v>
      </c>
      <c r="J48" s="56">
        <v>3169</v>
      </c>
      <c r="K48" s="56">
        <v>341.4</v>
      </c>
      <c r="L48" s="56">
        <v>487.9</v>
      </c>
      <c r="M48" s="56">
        <v>106905</v>
      </c>
      <c r="N48" s="56">
        <v>145.4</v>
      </c>
      <c r="O48" s="56">
        <v>99065</v>
      </c>
      <c r="P48" s="56">
        <v>7840</v>
      </c>
      <c r="Q48" s="56">
        <v>143.5</v>
      </c>
      <c r="R48" s="56">
        <v>172.1</v>
      </c>
      <c r="S48" s="56">
        <v>3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726465</v>
      </c>
      <c r="H49" s="33">
        <f>G49/'2021'!G49*100-100</f>
        <v>401.01380009517305</v>
      </c>
      <c r="I49" s="31">
        <f>SUM(I42:I48)</f>
        <v>630474</v>
      </c>
      <c r="J49" s="31">
        <f>SUM(J42:J48)</f>
        <v>95991</v>
      </c>
      <c r="K49" s="33">
        <f>I49/'2021'!I49*100-100</f>
        <v>376.7072949431406</v>
      </c>
      <c r="L49" s="33">
        <f>J49/'2021'!J49*100-100</f>
        <v>653.28415600721962</v>
      </c>
      <c r="M49" s="31">
        <f>SUM(M42:M48)</f>
        <v>2097615</v>
      </c>
      <c r="N49" s="33">
        <f>M49/'2021'!M49*100-100</f>
        <v>205.39815329782806</v>
      </c>
      <c r="O49" s="31">
        <f>SUM(O42:O48)</f>
        <v>1857297</v>
      </c>
      <c r="P49" s="31">
        <f>SUM(P42:P48)</f>
        <v>240318</v>
      </c>
      <c r="Q49" s="33">
        <f>O49/'2021'!O49*100-100</f>
        <v>192.51996283054825</v>
      </c>
      <c r="R49" s="33">
        <f>P49/'2021'!P49*100-100</f>
        <v>362.89775791663459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2108159</v>
      </c>
      <c r="H50" s="38">
        <f>G50/'2021'!G50*100-100</f>
        <v>300.03017077798864</v>
      </c>
      <c r="I50" s="35">
        <f>I49+I38+I27+I16</f>
        <v>1815610</v>
      </c>
      <c r="J50" s="35">
        <f>J49+J38+J27+J16</f>
        <v>292549</v>
      </c>
      <c r="K50" s="38">
        <f>I50/'2021'!I50*100-100</f>
        <v>278.69468274379011</v>
      </c>
      <c r="L50" s="38">
        <f>J50/'2021'!J50*100-100</f>
        <v>515.10271020373841</v>
      </c>
      <c r="M50" s="35">
        <f>M49+M38+M27+M16</f>
        <v>6402384</v>
      </c>
      <c r="N50" s="38">
        <f>M50/'2021'!M50*100-100</f>
        <v>145.67971916985036</v>
      </c>
      <c r="O50" s="35">
        <f>O49+O38+O27+O16</f>
        <v>5626207</v>
      </c>
      <c r="P50" s="35">
        <f>P49+P38+P27+P16</f>
        <v>776177</v>
      </c>
      <c r="Q50" s="38">
        <f>O50/'2021'!O50*100-100</f>
        <v>133.1024353460777</v>
      </c>
      <c r="R50" s="38">
        <f>P50/'2021'!P50*100-100</f>
        <v>303.485506945022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19" t="s">
        <v>34</v>
      </c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</row>
    <row r="53" spans="1:19" s="44" customFormat="1" x14ac:dyDescent="0.25">
      <c r="A53" s="58" t="s">
        <v>17</v>
      </c>
      <c r="B53" s="60" t="s">
        <v>18</v>
      </c>
      <c r="C53" s="59">
        <v>428</v>
      </c>
      <c r="D53" s="59">
        <v>391</v>
      </c>
      <c r="E53" s="59">
        <v>20992</v>
      </c>
      <c r="F53" s="59">
        <v>19175</v>
      </c>
      <c r="G53" s="59">
        <v>120607</v>
      </c>
      <c r="H53" s="59">
        <v>471.1</v>
      </c>
      <c r="I53" s="59">
        <v>92730</v>
      </c>
      <c r="J53" s="59">
        <v>27877</v>
      </c>
      <c r="K53" s="59">
        <v>386.1</v>
      </c>
      <c r="L53" s="59">
        <v>1266.5</v>
      </c>
      <c r="M53" s="59">
        <v>291941</v>
      </c>
      <c r="N53" s="59">
        <v>394.9</v>
      </c>
      <c r="O53" s="59">
        <v>227170</v>
      </c>
      <c r="P53" s="59">
        <v>64771</v>
      </c>
      <c r="Q53" s="59">
        <v>318.10000000000002</v>
      </c>
      <c r="R53" s="59">
        <v>1290.8</v>
      </c>
      <c r="S53" s="59">
        <v>2.4</v>
      </c>
    </row>
    <row r="54" spans="1:19" s="44" customFormat="1" x14ac:dyDescent="0.25">
      <c r="A54" s="58" t="s">
        <v>19</v>
      </c>
      <c r="B54" s="60" t="s">
        <v>20</v>
      </c>
      <c r="C54" s="59">
        <v>540</v>
      </c>
      <c r="D54" s="59">
        <v>524</v>
      </c>
      <c r="E54" s="59">
        <v>29641</v>
      </c>
      <c r="F54" s="59">
        <v>28583</v>
      </c>
      <c r="G54" s="59">
        <v>204390</v>
      </c>
      <c r="H54" s="59">
        <v>326</v>
      </c>
      <c r="I54" s="59">
        <v>169833</v>
      </c>
      <c r="J54" s="59">
        <v>34557</v>
      </c>
      <c r="K54" s="59">
        <v>290.7</v>
      </c>
      <c r="L54" s="59">
        <v>666.9</v>
      </c>
      <c r="M54" s="59">
        <v>432657</v>
      </c>
      <c r="N54" s="59">
        <v>200.6</v>
      </c>
      <c r="O54" s="59">
        <v>363322</v>
      </c>
      <c r="P54" s="59">
        <v>69335</v>
      </c>
      <c r="Q54" s="59">
        <v>178.8</v>
      </c>
      <c r="R54" s="59">
        <v>409.1</v>
      </c>
      <c r="S54" s="59">
        <v>2.1</v>
      </c>
    </row>
    <row r="55" spans="1:19" s="44" customFormat="1" x14ac:dyDescent="0.25">
      <c r="A55" s="58" t="s">
        <v>21</v>
      </c>
      <c r="B55" s="60" t="s">
        <v>22</v>
      </c>
      <c r="C55" s="59">
        <v>561</v>
      </c>
      <c r="D55" s="59">
        <v>544</v>
      </c>
      <c r="E55" s="59">
        <v>27336</v>
      </c>
      <c r="F55" s="59">
        <v>26271</v>
      </c>
      <c r="G55" s="59">
        <v>173168</v>
      </c>
      <c r="H55" s="59">
        <v>260.8</v>
      </c>
      <c r="I55" s="59">
        <v>154822</v>
      </c>
      <c r="J55" s="59">
        <v>18346</v>
      </c>
      <c r="K55" s="59">
        <v>243.9</v>
      </c>
      <c r="L55" s="59">
        <v>517.5</v>
      </c>
      <c r="M55" s="59">
        <v>410912</v>
      </c>
      <c r="N55" s="59">
        <v>194</v>
      </c>
      <c r="O55" s="59">
        <v>371069</v>
      </c>
      <c r="P55" s="59">
        <v>39843</v>
      </c>
      <c r="Q55" s="59">
        <v>195.6</v>
      </c>
      <c r="R55" s="59">
        <v>180.5</v>
      </c>
      <c r="S55" s="59">
        <v>2.4</v>
      </c>
    </row>
    <row r="56" spans="1:19" s="44" customFormat="1" x14ac:dyDescent="0.25">
      <c r="A56" s="58" t="s">
        <v>23</v>
      </c>
      <c r="B56" s="60" t="s">
        <v>24</v>
      </c>
      <c r="C56" s="59">
        <v>695</v>
      </c>
      <c r="D56" s="59">
        <v>679</v>
      </c>
      <c r="E56" s="59">
        <v>39109</v>
      </c>
      <c r="F56" s="59">
        <v>37365</v>
      </c>
      <c r="G56" s="59">
        <v>187197</v>
      </c>
      <c r="H56" s="59">
        <v>291.7</v>
      </c>
      <c r="I56" s="59">
        <v>172586</v>
      </c>
      <c r="J56" s="59">
        <v>14611</v>
      </c>
      <c r="K56" s="59">
        <v>285.5</v>
      </c>
      <c r="L56" s="59">
        <v>384.9</v>
      </c>
      <c r="M56" s="59">
        <v>605939</v>
      </c>
      <c r="N56" s="59">
        <v>112.3</v>
      </c>
      <c r="O56" s="59">
        <v>566900</v>
      </c>
      <c r="P56" s="59">
        <v>39039</v>
      </c>
      <c r="Q56" s="59">
        <v>107.3</v>
      </c>
      <c r="R56" s="59">
        <v>227.3</v>
      </c>
      <c r="S56" s="59">
        <v>3.2</v>
      </c>
    </row>
    <row r="57" spans="1:19" s="44" customFormat="1" x14ac:dyDescent="0.25">
      <c r="A57" s="58" t="s">
        <v>25</v>
      </c>
      <c r="B57" s="60" t="s">
        <v>26</v>
      </c>
      <c r="C57" s="59">
        <v>814</v>
      </c>
      <c r="D57" s="59">
        <v>797</v>
      </c>
      <c r="E57" s="59">
        <v>43250</v>
      </c>
      <c r="F57" s="59">
        <v>41431</v>
      </c>
      <c r="G57" s="59">
        <v>193302</v>
      </c>
      <c r="H57" s="59">
        <v>431.7</v>
      </c>
      <c r="I57" s="59">
        <v>169466</v>
      </c>
      <c r="J57" s="59">
        <v>23836</v>
      </c>
      <c r="K57" s="59">
        <v>386.1</v>
      </c>
      <c r="L57" s="59">
        <v>1501.9</v>
      </c>
      <c r="M57" s="59">
        <v>576631</v>
      </c>
      <c r="N57" s="59">
        <v>226.6</v>
      </c>
      <c r="O57" s="59">
        <v>498577</v>
      </c>
      <c r="P57" s="59">
        <v>78054</v>
      </c>
      <c r="Q57" s="59">
        <v>194.4</v>
      </c>
      <c r="R57" s="59">
        <v>990</v>
      </c>
      <c r="S57" s="59">
        <v>3</v>
      </c>
    </row>
    <row r="58" spans="1:19" s="44" customFormat="1" x14ac:dyDescent="0.25">
      <c r="A58" s="58" t="s">
        <v>27</v>
      </c>
      <c r="B58" s="60" t="s">
        <v>28</v>
      </c>
      <c r="C58" s="59">
        <v>99</v>
      </c>
      <c r="D58" s="59">
        <v>96</v>
      </c>
      <c r="E58" s="59">
        <v>4928</v>
      </c>
      <c r="F58" s="59">
        <v>4791</v>
      </c>
      <c r="G58" s="59">
        <v>21374</v>
      </c>
      <c r="H58" s="59">
        <v>268.60000000000002</v>
      </c>
      <c r="I58" s="59">
        <v>17877</v>
      </c>
      <c r="J58" s="59">
        <v>3497</v>
      </c>
      <c r="K58" s="59">
        <v>231.4</v>
      </c>
      <c r="L58" s="59">
        <v>765.6</v>
      </c>
      <c r="M58" s="59">
        <v>65702</v>
      </c>
      <c r="N58" s="59">
        <v>87.9</v>
      </c>
      <c r="O58" s="59">
        <v>57278</v>
      </c>
      <c r="P58" s="59">
        <v>8424</v>
      </c>
      <c r="Q58" s="59">
        <v>72.3</v>
      </c>
      <c r="R58" s="59">
        <v>389.2</v>
      </c>
      <c r="S58" s="59">
        <v>3.1</v>
      </c>
    </row>
    <row r="59" spans="1:19" s="44" customFormat="1" x14ac:dyDescent="0.25">
      <c r="A59" s="58" t="s">
        <v>29</v>
      </c>
      <c r="B59" s="60" t="s">
        <v>30</v>
      </c>
      <c r="C59" s="59">
        <v>189</v>
      </c>
      <c r="D59" s="59">
        <v>177</v>
      </c>
      <c r="E59" s="59">
        <v>10944</v>
      </c>
      <c r="F59" s="59">
        <v>10065</v>
      </c>
      <c r="G59" s="59">
        <v>50132</v>
      </c>
      <c r="H59" s="59">
        <v>404.9</v>
      </c>
      <c r="I59" s="59">
        <v>46556</v>
      </c>
      <c r="J59" s="59">
        <v>3576</v>
      </c>
      <c r="K59" s="59">
        <v>409.1</v>
      </c>
      <c r="L59" s="59">
        <v>355</v>
      </c>
      <c r="M59" s="59">
        <v>134430</v>
      </c>
      <c r="N59" s="59">
        <v>191.6</v>
      </c>
      <c r="O59" s="59">
        <v>125460</v>
      </c>
      <c r="P59" s="59">
        <v>8970</v>
      </c>
      <c r="Q59" s="59">
        <v>191.1</v>
      </c>
      <c r="R59" s="59">
        <v>199.2</v>
      </c>
      <c r="S59" s="59">
        <v>2.7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950170</v>
      </c>
      <c r="H60" s="33">
        <f>G60/'2021'!G60*100-100</f>
        <v>337.96525482712684</v>
      </c>
      <c r="I60" s="31">
        <f>SUM(I53:I59)</f>
        <v>823870</v>
      </c>
      <c r="J60" s="31">
        <f>SUM(J53:J59)</f>
        <v>126300</v>
      </c>
      <c r="K60" s="33">
        <f>I60/'2021'!I60*100-100</f>
        <v>308.37600313269854</v>
      </c>
      <c r="L60" s="33">
        <f>J60/'2021'!J60*100-100</f>
        <v>730.48395581273019</v>
      </c>
      <c r="M60" s="31">
        <f>SUM(M53:M59)</f>
        <v>2518212</v>
      </c>
      <c r="N60" s="33">
        <f>M60/'2021'!M60*100-100</f>
        <v>184.32012789941467</v>
      </c>
      <c r="O60" s="31">
        <f>SUM(O53:O59)</f>
        <v>2209776</v>
      </c>
      <c r="P60" s="31">
        <f>SUM(P53:P59)</f>
        <v>308436</v>
      </c>
      <c r="Q60" s="33">
        <f>O60/'2021'!O60*100-100</f>
        <v>166.42906662004691</v>
      </c>
      <c r="R60" s="33">
        <f>P60/'2021'!P60*100-100</f>
        <v>447.93128564068866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3058329</v>
      </c>
      <c r="H61" s="38">
        <f>G61/'2021'!G61*100-100</f>
        <v>311.09280046669738</v>
      </c>
      <c r="I61" s="35">
        <f>I60+I49+I38+I27+I16</f>
        <v>2639480</v>
      </c>
      <c r="J61" s="35">
        <f>J60+J49+J38+J27+J16</f>
        <v>418849</v>
      </c>
      <c r="K61" s="38">
        <f>I61/'2021'!I61*100-100</f>
        <v>287.48528293466353</v>
      </c>
      <c r="L61" s="38">
        <f>J61/'2021'!J61*100-100</f>
        <v>567.28639933725242</v>
      </c>
      <c r="M61" s="35">
        <f>M60+M49+M38+M27+M16</f>
        <v>8920596</v>
      </c>
      <c r="N61" s="38">
        <f>M61/'2021'!M61*100-100</f>
        <v>155.481194747291</v>
      </c>
      <c r="O61" s="35">
        <f>O60+O49+O38+O27+O16</f>
        <v>7835983</v>
      </c>
      <c r="P61" s="35">
        <f>P60+P49+P38+P27+P16</f>
        <v>1084613</v>
      </c>
      <c r="Q61" s="38">
        <f>O61/'2021'!O61*100-100</f>
        <v>141.62573523176664</v>
      </c>
      <c r="R61" s="38">
        <f>P61/'2021'!P61*100-100</f>
        <v>336.1848957809691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ht="15" customHeight="1" x14ac:dyDescent="0.25">
      <c r="A63" s="119" t="s">
        <v>35</v>
      </c>
      <c r="B63" s="119"/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N63" s="119"/>
      <c r="O63" s="119"/>
      <c r="P63" s="119"/>
      <c r="Q63" s="119"/>
      <c r="R63" s="119"/>
      <c r="S63" s="119"/>
    </row>
    <row r="64" spans="1:19" s="44" customFormat="1" x14ac:dyDescent="0.25">
      <c r="A64" s="61" t="s">
        <v>17</v>
      </c>
      <c r="B64" s="63" t="s">
        <v>18</v>
      </c>
      <c r="C64" s="62">
        <v>427</v>
      </c>
      <c r="D64" s="62">
        <v>394</v>
      </c>
      <c r="E64" s="62">
        <v>21050</v>
      </c>
      <c r="F64" s="62">
        <v>19587</v>
      </c>
      <c r="G64" s="62">
        <v>124490</v>
      </c>
      <c r="H64" s="62">
        <v>118.7</v>
      </c>
      <c r="I64" s="62">
        <v>96074</v>
      </c>
      <c r="J64" s="62">
        <v>28416</v>
      </c>
      <c r="K64" s="62">
        <v>90.4</v>
      </c>
      <c r="L64" s="62">
        <v>339.5</v>
      </c>
      <c r="M64" s="62">
        <v>309492</v>
      </c>
      <c r="N64" s="62">
        <v>99.5</v>
      </c>
      <c r="O64" s="62">
        <v>249196</v>
      </c>
      <c r="P64" s="62">
        <v>60296</v>
      </c>
      <c r="Q64" s="62">
        <v>79</v>
      </c>
      <c r="R64" s="62">
        <v>279.3</v>
      </c>
      <c r="S64" s="62">
        <v>2.5</v>
      </c>
    </row>
    <row r="65" spans="1:19" s="44" customFormat="1" x14ac:dyDescent="0.25">
      <c r="A65" s="61" t="s">
        <v>19</v>
      </c>
      <c r="B65" s="63" t="s">
        <v>20</v>
      </c>
      <c r="C65" s="62">
        <v>538</v>
      </c>
      <c r="D65" s="62">
        <v>526</v>
      </c>
      <c r="E65" s="62">
        <v>29611</v>
      </c>
      <c r="F65" s="62">
        <v>28723</v>
      </c>
      <c r="G65" s="62">
        <v>204773</v>
      </c>
      <c r="H65" s="62">
        <v>117.2</v>
      </c>
      <c r="I65" s="62">
        <v>171930</v>
      </c>
      <c r="J65" s="62">
        <v>32843</v>
      </c>
      <c r="K65" s="62">
        <v>101.6</v>
      </c>
      <c r="L65" s="62">
        <v>264.39999999999998</v>
      </c>
      <c r="M65" s="62">
        <v>437336</v>
      </c>
      <c r="N65" s="62">
        <v>85.7</v>
      </c>
      <c r="O65" s="62">
        <v>370162</v>
      </c>
      <c r="P65" s="62">
        <v>67174</v>
      </c>
      <c r="Q65" s="62">
        <v>73.400000000000006</v>
      </c>
      <c r="R65" s="62">
        <v>205</v>
      </c>
      <c r="S65" s="62">
        <v>2.1</v>
      </c>
    </row>
    <row r="66" spans="1:19" s="44" customFormat="1" x14ac:dyDescent="0.25">
      <c r="A66" s="61" t="s">
        <v>21</v>
      </c>
      <c r="B66" s="63" t="s">
        <v>22</v>
      </c>
      <c r="C66" s="62">
        <v>560</v>
      </c>
      <c r="D66" s="62">
        <v>544</v>
      </c>
      <c r="E66" s="62">
        <v>27371</v>
      </c>
      <c r="F66" s="62">
        <v>26313</v>
      </c>
      <c r="G66" s="62">
        <v>173977</v>
      </c>
      <c r="H66" s="62">
        <v>64.7</v>
      </c>
      <c r="I66" s="62">
        <v>154534</v>
      </c>
      <c r="J66" s="62">
        <v>19443</v>
      </c>
      <c r="K66" s="62">
        <v>56.4</v>
      </c>
      <c r="L66" s="62">
        <v>186.6</v>
      </c>
      <c r="M66" s="62">
        <v>395215</v>
      </c>
      <c r="N66" s="62">
        <v>48.1</v>
      </c>
      <c r="O66" s="62">
        <v>352987</v>
      </c>
      <c r="P66" s="62">
        <v>42228</v>
      </c>
      <c r="Q66" s="62">
        <v>43.6</v>
      </c>
      <c r="R66" s="62">
        <v>100.9</v>
      </c>
      <c r="S66" s="62">
        <v>2.2999999999999998</v>
      </c>
    </row>
    <row r="67" spans="1:19" s="44" customFormat="1" x14ac:dyDescent="0.25">
      <c r="A67" s="61" t="s">
        <v>23</v>
      </c>
      <c r="B67" s="63" t="s">
        <v>24</v>
      </c>
      <c r="C67" s="62">
        <v>694</v>
      </c>
      <c r="D67" s="62">
        <v>682</v>
      </c>
      <c r="E67" s="62">
        <v>38952</v>
      </c>
      <c r="F67" s="62">
        <v>37493</v>
      </c>
      <c r="G67" s="62">
        <v>197277</v>
      </c>
      <c r="H67" s="62">
        <v>93.8</v>
      </c>
      <c r="I67" s="62">
        <v>180693</v>
      </c>
      <c r="J67" s="62">
        <v>16584</v>
      </c>
      <c r="K67" s="62">
        <v>88.2</v>
      </c>
      <c r="L67" s="62">
        <v>186.2</v>
      </c>
      <c r="M67" s="62">
        <v>631501</v>
      </c>
      <c r="N67" s="62">
        <v>52.8</v>
      </c>
      <c r="O67" s="62">
        <v>588211</v>
      </c>
      <c r="P67" s="62">
        <v>43290</v>
      </c>
      <c r="Q67" s="62">
        <v>49.1</v>
      </c>
      <c r="R67" s="62">
        <v>129.69999999999999</v>
      </c>
      <c r="S67" s="62">
        <v>3.2</v>
      </c>
    </row>
    <row r="68" spans="1:19" s="44" customFormat="1" x14ac:dyDescent="0.25">
      <c r="A68" s="61" t="s">
        <v>25</v>
      </c>
      <c r="B68" s="63" t="s">
        <v>26</v>
      </c>
      <c r="C68" s="62">
        <v>810</v>
      </c>
      <c r="D68" s="62">
        <v>793</v>
      </c>
      <c r="E68" s="62">
        <v>42956</v>
      </c>
      <c r="F68" s="62">
        <v>41448</v>
      </c>
      <c r="G68" s="62">
        <v>191134</v>
      </c>
      <c r="H68" s="62">
        <v>75.900000000000006</v>
      </c>
      <c r="I68" s="62">
        <v>170833</v>
      </c>
      <c r="J68" s="62">
        <v>20301</v>
      </c>
      <c r="K68" s="62">
        <v>64.400000000000006</v>
      </c>
      <c r="L68" s="62">
        <v>326.89999999999998</v>
      </c>
      <c r="M68" s="62">
        <v>596135</v>
      </c>
      <c r="N68" s="62">
        <v>50.4</v>
      </c>
      <c r="O68" s="62">
        <v>531517</v>
      </c>
      <c r="P68" s="62">
        <v>64618</v>
      </c>
      <c r="Q68" s="62">
        <v>39.700000000000003</v>
      </c>
      <c r="R68" s="62">
        <v>306.5</v>
      </c>
      <c r="S68" s="62">
        <v>3.1</v>
      </c>
    </row>
    <row r="69" spans="1:19" s="44" customFormat="1" x14ac:dyDescent="0.25">
      <c r="A69" s="61" t="s">
        <v>27</v>
      </c>
      <c r="B69" s="63" t="s">
        <v>28</v>
      </c>
      <c r="C69" s="62">
        <v>98</v>
      </c>
      <c r="D69" s="62">
        <v>96</v>
      </c>
      <c r="E69" s="62">
        <v>4918</v>
      </c>
      <c r="F69" s="62">
        <v>4779</v>
      </c>
      <c r="G69" s="62">
        <v>20481</v>
      </c>
      <c r="H69" s="62">
        <v>124.4</v>
      </c>
      <c r="I69" s="62">
        <v>16779</v>
      </c>
      <c r="J69" s="62">
        <v>3702</v>
      </c>
      <c r="K69" s="62">
        <v>101.5</v>
      </c>
      <c r="L69" s="62">
        <v>361.6</v>
      </c>
      <c r="M69" s="62">
        <v>65405</v>
      </c>
      <c r="N69" s="62">
        <v>44.6</v>
      </c>
      <c r="O69" s="62">
        <v>56031</v>
      </c>
      <c r="P69" s="62">
        <v>9374</v>
      </c>
      <c r="Q69" s="62">
        <v>30.9</v>
      </c>
      <c r="R69" s="62">
        <v>288.2</v>
      </c>
      <c r="S69" s="62">
        <v>3.2</v>
      </c>
    </row>
    <row r="70" spans="1:19" s="44" customFormat="1" x14ac:dyDescent="0.25">
      <c r="A70" s="61" t="s">
        <v>29</v>
      </c>
      <c r="B70" s="63" t="s">
        <v>30</v>
      </c>
      <c r="C70" s="62">
        <v>189</v>
      </c>
      <c r="D70" s="62">
        <v>178</v>
      </c>
      <c r="E70" s="62">
        <v>10946</v>
      </c>
      <c r="F70" s="62">
        <v>10144</v>
      </c>
      <c r="G70" s="62">
        <v>50570</v>
      </c>
      <c r="H70" s="62">
        <v>142.30000000000001</v>
      </c>
      <c r="I70" s="62">
        <v>45923</v>
      </c>
      <c r="J70" s="62">
        <v>4647</v>
      </c>
      <c r="K70" s="62">
        <v>134.1</v>
      </c>
      <c r="L70" s="62">
        <v>271.5</v>
      </c>
      <c r="M70" s="62">
        <v>136739</v>
      </c>
      <c r="N70" s="62">
        <v>90.1</v>
      </c>
      <c r="O70" s="62">
        <v>125633</v>
      </c>
      <c r="P70" s="62">
        <v>11106</v>
      </c>
      <c r="Q70" s="62">
        <v>83.6</v>
      </c>
      <c r="R70" s="62">
        <v>216.5</v>
      </c>
      <c r="S70" s="62">
        <v>2.7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962702</v>
      </c>
      <c r="H71" s="33">
        <f>G71/'2021'!G71*100-100</f>
        <v>93.588877359780554</v>
      </c>
      <c r="I71" s="31">
        <f>SUM(I64:I70)</f>
        <v>836766</v>
      </c>
      <c r="J71" s="31">
        <f>SUM(J64:J70)</f>
        <v>125936</v>
      </c>
      <c r="K71" s="33">
        <f>I71/'2021'!I71*100-100</f>
        <v>80.950939283389602</v>
      </c>
      <c r="L71" s="33">
        <f>J71/'2021'!J71*100-100</f>
        <v>261.21038290549262</v>
      </c>
      <c r="M71" s="31">
        <f>SUM(M64:M70)</f>
        <v>2571823</v>
      </c>
      <c r="N71" s="33">
        <f>M71/'2021'!M71*100-100</f>
        <v>62.333150496090667</v>
      </c>
      <c r="O71" s="31">
        <f>SUM(O64:O70)</f>
        <v>2273737</v>
      </c>
      <c r="P71" s="31">
        <f>SUM(P64:P70)</f>
        <v>298086</v>
      </c>
      <c r="Q71" s="33">
        <f>O71/'2021'!O71*100-100</f>
        <v>53.147016588131009</v>
      </c>
      <c r="R71" s="33">
        <f>P71/'2021'!P71*100-100</f>
        <v>199.25008282217829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4021031</v>
      </c>
      <c r="H72" s="38">
        <f>G72/'2021'!G72*100-100</f>
        <v>223.9519578358146</v>
      </c>
      <c r="I72" s="35">
        <f>I71+I60+I49+I38+I27+I16</f>
        <v>3476246</v>
      </c>
      <c r="J72" s="35">
        <f>J71+J60+J49+J38+J27+J16</f>
        <v>544785</v>
      </c>
      <c r="K72" s="38">
        <f>I72/'2021'!I72*100-100</f>
        <v>203.97154971673012</v>
      </c>
      <c r="L72" s="38">
        <f>J72/'2021'!J72*100-100</f>
        <v>457.98697175164386</v>
      </c>
      <c r="M72" s="35">
        <f>M71+M60+M49+M38+M27+M16</f>
        <v>11492419</v>
      </c>
      <c r="N72" s="38">
        <f>M72/'2021'!M72*100-100</f>
        <v>126.40828720258645</v>
      </c>
      <c r="O72" s="35">
        <f>O71+O60+O49+O38+O27+O16</f>
        <v>10109720</v>
      </c>
      <c r="P72" s="35">
        <f>P71+P60+P49+P38+P27+P16</f>
        <v>1382699</v>
      </c>
      <c r="Q72" s="38">
        <f>O72/'2021'!O72*100-100</f>
        <v>113.84008844890997</v>
      </c>
      <c r="R72" s="38">
        <f>P72/'2021'!P72*100-100</f>
        <v>297.01926666092396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19" t="s">
        <v>36</v>
      </c>
      <c r="B74" s="119"/>
      <c r="C74" s="119"/>
      <c r="D74" s="119"/>
      <c r="E74" s="119"/>
      <c r="F74" s="119"/>
      <c r="G74" s="119"/>
      <c r="H74" s="119"/>
      <c r="I74" s="119"/>
      <c r="J74" s="119"/>
      <c r="K74" s="119"/>
      <c r="L74" s="119"/>
      <c r="M74" s="119"/>
      <c r="N74" s="119"/>
      <c r="O74" s="119"/>
      <c r="P74" s="119"/>
      <c r="Q74" s="119"/>
      <c r="R74" s="119"/>
      <c r="S74" s="119"/>
    </row>
    <row r="75" spans="1:19" s="44" customFormat="1" x14ac:dyDescent="0.25">
      <c r="A75" s="64" t="s">
        <v>17</v>
      </c>
      <c r="B75" s="66" t="s">
        <v>18</v>
      </c>
      <c r="C75" s="65">
        <v>426</v>
      </c>
      <c r="D75" s="65">
        <v>400</v>
      </c>
      <c r="E75" s="65">
        <v>21046</v>
      </c>
      <c r="F75" s="65">
        <v>19821</v>
      </c>
      <c r="G75" s="65">
        <v>125074</v>
      </c>
      <c r="H75" s="65">
        <v>57.3</v>
      </c>
      <c r="I75" s="65">
        <v>88357</v>
      </c>
      <c r="J75" s="65">
        <v>36717</v>
      </c>
      <c r="K75" s="65">
        <v>40.9</v>
      </c>
      <c r="L75" s="65">
        <v>118.5</v>
      </c>
      <c r="M75" s="65">
        <v>326949</v>
      </c>
      <c r="N75" s="65">
        <v>47.7</v>
      </c>
      <c r="O75" s="65">
        <v>236483</v>
      </c>
      <c r="P75" s="65">
        <v>90466</v>
      </c>
      <c r="Q75" s="65">
        <v>35.700000000000003</v>
      </c>
      <c r="R75" s="65">
        <v>92</v>
      </c>
      <c r="S75" s="65">
        <v>2.6</v>
      </c>
    </row>
    <row r="76" spans="1:19" s="44" customFormat="1" x14ac:dyDescent="0.25">
      <c r="A76" s="64" t="s">
        <v>19</v>
      </c>
      <c r="B76" s="66" t="s">
        <v>20</v>
      </c>
      <c r="C76" s="65">
        <v>539</v>
      </c>
      <c r="D76" s="65">
        <v>525</v>
      </c>
      <c r="E76" s="65">
        <v>29815</v>
      </c>
      <c r="F76" s="65">
        <v>28949</v>
      </c>
      <c r="G76" s="65">
        <v>191072</v>
      </c>
      <c r="H76" s="65">
        <v>47</v>
      </c>
      <c r="I76" s="65">
        <v>157035</v>
      </c>
      <c r="J76" s="65">
        <v>34037</v>
      </c>
      <c r="K76" s="65">
        <v>39.1</v>
      </c>
      <c r="L76" s="65">
        <v>99.2</v>
      </c>
      <c r="M76" s="65">
        <v>440902</v>
      </c>
      <c r="N76" s="65">
        <v>34.4</v>
      </c>
      <c r="O76" s="65">
        <v>369037</v>
      </c>
      <c r="P76" s="65">
        <v>71865</v>
      </c>
      <c r="Q76" s="65">
        <v>26.8</v>
      </c>
      <c r="R76" s="65">
        <v>94.2</v>
      </c>
      <c r="S76" s="65">
        <v>2.2999999999999998</v>
      </c>
    </row>
    <row r="77" spans="1:19" s="44" customFormat="1" x14ac:dyDescent="0.25">
      <c r="A77" s="64" t="s">
        <v>21</v>
      </c>
      <c r="B77" s="66" t="s">
        <v>22</v>
      </c>
      <c r="C77" s="65">
        <v>560</v>
      </c>
      <c r="D77" s="65">
        <v>546</v>
      </c>
      <c r="E77" s="65">
        <v>27618</v>
      </c>
      <c r="F77" s="65">
        <v>26737</v>
      </c>
      <c r="G77" s="65">
        <v>171959</v>
      </c>
      <c r="H77" s="65">
        <v>29.8</v>
      </c>
      <c r="I77" s="65">
        <v>145802</v>
      </c>
      <c r="J77" s="65">
        <v>26157</v>
      </c>
      <c r="K77" s="65">
        <v>21.1</v>
      </c>
      <c r="L77" s="65">
        <v>117.6</v>
      </c>
      <c r="M77" s="65">
        <v>419647</v>
      </c>
      <c r="N77" s="65">
        <v>27</v>
      </c>
      <c r="O77" s="65">
        <v>364010</v>
      </c>
      <c r="P77" s="65">
        <v>55637</v>
      </c>
      <c r="Q77" s="65">
        <v>22.2</v>
      </c>
      <c r="R77" s="65">
        <v>71</v>
      </c>
      <c r="S77" s="65">
        <v>2.4</v>
      </c>
    </row>
    <row r="78" spans="1:19" s="44" customFormat="1" x14ac:dyDescent="0.25">
      <c r="A78" s="64" t="s">
        <v>23</v>
      </c>
      <c r="B78" s="66" t="s">
        <v>24</v>
      </c>
      <c r="C78" s="65">
        <v>693</v>
      </c>
      <c r="D78" s="65">
        <v>682</v>
      </c>
      <c r="E78" s="65">
        <v>38937</v>
      </c>
      <c r="F78" s="65">
        <v>37326</v>
      </c>
      <c r="G78" s="65">
        <v>181843</v>
      </c>
      <c r="H78" s="65">
        <v>22.8</v>
      </c>
      <c r="I78" s="65">
        <v>163042</v>
      </c>
      <c r="J78" s="65">
        <v>18801</v>
      </c>
      <c r="K78" s="65">
        <v>19.3</v>
      </c>
      <c r="L78" s="65">
        <v>65.099999999999994</v>
      </c>
      <c r="M78" s="65">
        <v>637574</v>
      </c>
      <c r="N78" s="65">
        <v>13</v>
      </c>
      <c r="O78" s="65">
        <v>587811</v>
      </c>
      <c r="P78" s="65">
        <v>49763</v>
      </c>
      <c r="Q78" s="65">
        <v>10.7</v>
      </c>
      <c r="R78" s="65">
        <v>49.6</v>
      </c>
      <c r="S78" s="65">
        <v>3.5</v>
      </c>
    </row>
    <row r="79" spans="1:19" s="44" customFormat="1" x14ac:dyDescent="0.25">
      <c r="A79" s="64" t="s">
        <v>25</v>
      </c>
      <c r="B79" s="66" t="s">
        <v>26</v>
      </c>
      <c r="C79" s="65">
        <v>806</v>
      </c>
      <c r="D79" s="65">
        <v>788</v>
      </c>
      <c r="E79" s="65">
        <v>42847</v>
      </c>
      <c r="F79" s="65">
        <v>41033</v>
      </c>
      <c r="G79" s="65">
        <v>178382</v>
      </c>
      <c r="H79" s="65">
        <v>7.1</v>
      </c>
      <c r="I79" s="65">
        <v>150897</v>
      </c>
      <c r="J79" s="65">
        <v>27485</v>
      </c>
      <c r="K79" s="65">
        <v>1</v>
      </c>
      <c r="L79" s="65">
        <v>59.3</v>
      </c>
      <c r="M79" s="65">
        <v>638785</v>
      </c>
      <c r="N79" s="65">
        <v>1.3</v>
      </c>
      <c r="O79" s="65">
        <v>530069</v>
      </c>
      <c r="P79" s="65">
        <v>108716</v>
      </c>
      <c r="Q79" s="65">
        <v>-5.6</v>
      </c>
      <c r="R79" s="65">
        <v>58.5</v>
      </c>
      <c r="S79" s="65">
        <v>3.6</v>
      </c>
    </row>
    <row r="80" spans="1:19" s="44" customFormat="1" x14ac:dyDescent="0.25">
      <c r="A80" s="64" t="s">
        <v>27</v>
      </c>
      <c r="B80" s="66" t="s">
        <v>28</v>
      </c>
      <c r="C80" s="65">
        <v>97</v>
      </c>
      <c r="D80" s="65">
        <v>93</v>
      </c>
      <c r="E80" s="65">
        <v>4902</v>
      </c>
      <c r="F80" s="65">
        <v>4665</v>
      </c>
      <c r="G80" s="65">
        <v>18512</v>
      </c>
      <c r="H80" s="65">
        <v>39.9</v>
      </c>
      <c r="I80" s="65">
        <v>14754</v>
      </c>
      <c r="J80" s="65">
        <v>3758</v>
      </c>
      <c r="K80" s="65">
        <v>31</v>
      </c>
      <c r="L80" s="65">
        <v>90.7</v>
      </c>
      <c r="M80" s="65">
        <v>63725</v>
      </c>
      <c r="N80" s="65">
        <v>22</v>
      </c>
      <c r="O80" s="65">
        <v>53759</v>
      </c>
      <c r="P80" s="65">
        <v>9966</v>
      </c>
      <c r="Q80" s="65">
        <v>13.1</v>
      </c>
      <c r="R80" s="65">
        <v>111.2</v>
      </c>
      <c r="S80" s="65">
        <v>3.4</v>
      </c>
    </row>
    <row r="81" spans="1:19" s="44" customFormat="1" x14ac:dyDescent="0.25">
      <c r="A81" s="64" t="s">
        <v>29</v>
      </c>
      <c r="B81" s="66" t="s">
        <v>30</v>
      </c>
      <c r="C81" s="65">
        <v>190</v>
      </c>
      <c r="D81" s="65">
        <v>179</v>
      </c>
      <c r="E81" s="65">
        <v>11000</v>
      </c>
      <c r="F81" s="65">
        <v>10201</v>
      </c>
      <c r="G81" s="65">
        <v>40650</v>
      </c>
      <c r="H81" s="65">
        <v>26.7</v>
      </c>
      <c r="I81" s="65">
        <v>35944</v>
      </c>
      <c r="J81" s="65">
        <v>4706</v>
      </c>
      <c r="K81" s="65">
        <v>21.3</v>
      </c>
      <c r="L81" s="65">
        <v>90.3</v>
      </c>
      <c r="M81" s="65">
        <v>128008</v>
      </c>
      <c r="N81" s="65">
        <v>12.5</v>
      </c>
      <c r="O81" s="65">
        <v>116138</v>
      </c>
      <c r="P81" s="65">
        <v>11870</v>
      </c>
      <c r="Q81" s="65">
        <v>8.6999999999999993</v>
      </c>
      <c r="R81" s="65">
        <v>71.5</v>
      </c>
      <c r="S81" s="65">
        <v>3.1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907492</v>
      </c>
      <c r="H82" s="33">
        <f>G82/'2021'!G82*100-100</f>
        <v>29.279546869412968</v>
      </c>
      <c r="I82" s="31">
        <f>SUM(I75:I81)</f>
        <v>755831</v>
      </c>
      <c r="J82" s="31">
        <f>SUM(J75:J81)</f>
        <v>151661</v>
      </c>
      <c r="K82" s="33">
        <f>I82/'2021'!I82*100-100</f>
        <v>21.329172545865774</v>
      </c>
      <c r="L82" s="33">
        <f>J82/'2021'!J82*100-100</f>
        <v>91.971089339510399</v>
      </c>
      <c r="M82" s="31">
        <f>SUM(M75:M81)</f>
        <v>2655590</v>
      </c>
      <c r="N82" s="33">
        <f>M82/'2021'!M82*100-100</f>
        <v>18.511169929574038</v>
      </c>
      <c r="O82" s="31">
        <f>SUM(O75:O81)</f>
        <v>2257307</v>
      </c>
      <c r="P82" s="31">
        <f>SUM(P75:P81)</f>
        <v>398283</v>
      </c>
      <c r="Q82" s="33">
        <f>O82/'2021'!O82*100-100</f>
        <v>12.268251305432059</v>
      </c>
      <c r="R82" s="33">
        <f>P82/'2021'!P82*100-100</f>
        <v>73.049149272667222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4928523</v>
      </c>
      <c r="H83" s="38">
        <f>G83/'2021'!G83*100-100</f>
        <v>153.62869775895894</v>
      </c>
      <c r="I83" s="35">
        <f>I82+I71+I60+I49+I38+I27+I16</f>
        <v>4232077</v>
      </c>
      <c r="J83" s="35">
        <f>J82+J71+J60+J49+J38+J27+J16</f>
        <v>696446</v>
      </c>
      <c r="K83" s="38">
        <f>I83/'2021'!I83*100-100</f>
        <v>139.56490777598148</v>
      </c>
      <c r="L83" s="38">
        <f>J83/'2021'!J83*100-100</f>
        <v>294.28315858601871</v>
      </c>
      <c r="M83" s="35">
        <f>M82+M71+M60+M49+M38+M27+M16</f>
        <v>14148009</v>
      </c>
      <c r="N83" s="38">
        <f>M83/'2021'!M83*100-100</f>
        <v>93.36429328593897</v>
      </c>
      <c r="O83" s="35">
        <f>O82+O71+O60+O49+O38+O27+O16</f>
        <v>12367027</v>
      </c>
      <c r="P83" s="35">
        <f>P82+P71+P60+P49+P38+P27+P16</f>
        <v>1780982</v>
      </c>
      <c r="Q83" s="38">
        <f>O83/'2021'!O83*100-100</f>
        <v>83.532304256628265</v>
      </c>
      <c r="R83" s="38">
        <f>P83/'2021'!P83*100-100</f>
        <v>207.90144288119825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19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44" customFormat="1" x14ac:dyDescent="0.25">
      <c r="A86" s="67" t="s">
        <v>17</v>
      </c>
      <c r="B86" s="69" t="s">
        <v>18</v>
      </c>
      <c r="C86" s="68">
        <v>425</v>
      </c>
      <c r="D86" s="68">
        <v>399</v>
      </c>
      <c r="E86" s="68">
        <v>21051</v>
      </c>
      <c r="F86" s="68">
        <v>19819</v>
      </c>
      <c r="G86" s="68">
        <v>143838</v>
      </c>
      <c r="H86" s="68">
        <v>44.5</v>
      </c>
      <c r="I86" s="68">
        <v>101064</v>
      </c>
      <c r="J86" s="68">
        <v>42774</v>
      </c>
      <c r="K86" s="68">
        <v>32.6</v>
      </c>
      <c r="L86" s="68">
        <v>83.3</v>
      </c>
      <c r="M86" s="68">
        <v>366651</v>
      </c>
      <c r="N86" s="68">
        <v>35.799999999999997</v>
      </c>
      <c r="O86" s="68">
        <v>255410</v>
      </c>
      <c r="P86" s="68">
        <v>111241</v>
      </c>
      <c r="Q86" s="68">
        <v>22.5</v>
      </c>
      <c r="R86" s="68">
        <v>80.8</v>
      </c>
      <c r="S86" s="68">
        <v>2.5</v>
      </c>
    </row>
    <row r="87" spans="1:19" s="44" customFormat="1" x14ac:dyDescent="0.25">
      <c r="A87" s="67" t="s">
        <v>19</v>
      </c>
      <c r="B87" s="69" t="s">
        <v>20</v>
      </c>
      <c r="C87" s="68">
        <v>538</v>
      </c>
      <c r="D87" s="68">
        <v>523</v>
      </c>
      <c r="E87" s="68">
        <v>29838</v>
      </c>
      <c r="F87" s="68">
        <v>28861</v>
      </c>
      <c r="G87" s="68">
        <v>218711</v>
      </c>
      <c r="H87" s="68">
        <v>27.6</v>
      </c>
      <c r="I87" s="68">
        <v>180269</v>
      </c>
      <c r="J87" s="68">
        <v>38442</v>
      </c>
      <c r="K87" s="68">
        <v>22.3</v>
      </c>
      <c r="L87" s="68">
        <v>59.6</v>
      </c>
      <c r="M87" s="68">
        <v>474192</v>
      </c>
      <c r="N87" s="68">
        <v>19.3</v>
      </c>
      <c r="O87" s="68">
        <v>391991</v>
      </c>
      <c r="P87" s="68">
        <v>82201</v>
      </c>
      <c r="Q87" s="68">
        <v>13.1</v>
      </c>
      <c r="R87" s="68">
        <v>61.4</v>
      </c>
      <c r="S87" s="68">
        <v>2.2000000000000002</v>
      </c>
    </row>
    <row r="88" spans="1:19" s="44" customFormat="1" x14ac:dyDescent="0.25">
      <c r="A88" s="67" t="s">
        <v>21</v>
      </c>
      <c r="B88" s="69" t="s">
        <v>22</v>
      </c>
      <c r="C88" s="68">
        <v>559</v>
      </c>
      <c r="D88" s="68">
        <v>546</v>
      </c>
      <c r="E88" s="68">
        <v>27721</v>
      </c>
      <c r="F88" s="68">
        <v>27093</v>
      </c>
      <c r="G88" s="68">
        <v>188027</v>
      </c>
      <c r="H88" s="68">
        <v>11</v>
      </c>
      <c r="I88" s="68">
        <v>163695</v>
      </c>
      <c r="J88" s="68">
        <v>24332</v>
      </c>
      <c r="K88" s="68">
        <v>6.7</v>
      </c>
      <c r="L88" s="68">
        <v>51.4</v>
      </c>
      <c r="M88" s="68">
        <v>454638</v>
      </c>
      <c r="N88" s="68">
        <v>13.6</v>
      </c>
      <c r="O88" s="68">
        <v>397793</v>
      </c>
      <c r="P88" s="68">
        <v>56845</v>
      </c>
      <c r="Q88" s="68">
        <v>9.8000000000000007</v>
      </c>
      <c r="R88" s="68">
        <v>50.7</v>
      </c>
      <c r="S88" s="68">
        <v>2.4</v>
      </c>
    </row>
    <row r="89" spans="1:19" s="44" customFormat="1" x14ac:dyDescent="0.25">
      <c r="A89" s="67" t="s">
        <v>23</v>
      </c>
      <c r="B89" s="69" t="s">
        <v>24</v>
      </c>
      <c r="C89" s="68">
        <v>691</v>
      </c>
      <c r="D89" s="68">
        <v>677</v>
      </c>
      <c r="E89" s="68">
        <v>38937</v>
      </c>
      <c r="F89" s="68">
        <v>37141</v>
      </c>
      <c r="G89" s="68">
        <v>200038</v>
      </c>
      <c r="H89" s="68">
        <v>14.8</v>
      </c>
      <c r="I89" s="68">
        <v>181651</v>
      </c>
      <c r="J89" s="68">
        <v>18387</v>
      </c>
      <c r="K89" s="68">
        <v>12.5</v>
      </c>
      <c r="L89" s="68">
        <v>44</v>
      </c>
      <c r="M89" s="68">
        <v>659358</v>
      </c>
      <c r="N89" s="68">
        <v>5.4</v>
      </c>
      <c r="O89" s="68">
        <v>610851</v>
      </c>
      <c r="P89" s="68">
        <v>48507</v>
      </c>
      <c r="Q89" s="68">
        <v>3.8</v>
      </c>
      <c r="R89" s="68">
        <v>30</v>
      </c>
      <c r="S89" s="68">
        <v>3.3</v>
      </c>
    </row>
    <row r="90" spans="1:19" s="44" customFormat="1" x14ac:dyDescent="0.25">
      <c r="A90" s="67" t="s">
        <v>25</v>
      </c>
      <c r="B90" s="69" t="s">
        <v>26</v>
      </c>
      <c r="C90" s="68">
        <v>802</v>
      </c>
      <c r="D90" s="68">
        <v>786</v>
      </c>
      <c r="E90" s="68">
        <v>42818</v>
      </c>
      <c r="F90" s="68">
        <v>41247</v>
      </c>
      <c r="G90" s="68">
        <v>204778</v>
      </c>
      <c r="H90" s="68">
        <v>1.5</v>
      </c>
      <c r="I90" s="68">
        <v>171631</v>
      </c>
      <c r="J90" s="68">
        <v>33147</v>
      </c>
      <c r="K90" s="68">
        <v>-4</v>
      </c>
      <c r="L90" s="68">
        <v>44.8</v>
      </c>
      <c r="M90" s="68">
        <v>676490</v>
      </c>
      <c r="N90" s="68">
        <v>-4.7</v>
      </c>
      <c r="O90" s="68">
        <v>541470</v>
      </c>
      <c r="P90" s="68">
        <v>135020</v>
      </c>
      <c r="Q90" s="68">
        <v>-13.5</v>
      </c>
      <c r="R90" s="68">
        <v>60.2</v>
      </c>
      <c r="S90" s="68">
        <v>3.3</v>
      </c>
    </row>
    <row r="91" spans="1:19" s="44" customFormat="1" x14ac:dyDescent="0.25">
      <c r="A91" s="67" t="s">
        <v>27</v>
      </c>
      <c r="B91" s="69" t="s">
        <v>28</v>
      </c>
      <c r="C91" s="68">
        <v>96</v>
      </c>
      <c r="D91" s="68">
        <v>94</v>
      </c>
      <c r="E91" s="68">
        <v>4891</v>
      </c>
      <c r="F91" s="68">
        <v>4706</v>
      </c>
      <c r="G91" s="68">
        <v>20578</v>
      </c>
      <c r="H91" s="68">
        <v>26.4</v>
      </c>
      <c r="I91" s="68">
        <v>16658</v>
      </c>
      <c r="J91" s="68">
        <v>3920</v>
      </c>
      <c r="K91" s="68">
        <v>20.8</v>
      </c>
      <c r="L91" s="68">
        <v>57.2</v>
      </c>
      <c r="M91" s="68">
        <v>69048</v>
      </c>
      <c r="N91" s="68">
        <v>10.5</v>
      </c>
      <c r="O91" s="68">
        <v>58621</v>
      </c>
      <c r="P91" s="68">
        <v>10427</v>
      </c>
      <c r="Q91" s="68">
        <v>5.2</v>
      </c>
      <c r="R91" s="68">
        <v>54.2</v>
      </c>
      <c r="S91" s="68">
        <v>3.4</v>
      </c>
    </row>
    <row r="92" spans="1:19" s="44" customFormat="1" x14ac:dyDescent="0.25">
      <c r="A92" s="67" t="s">
        <v>29</v>
      </c>
      <c r="B92" s="69" t="s">
        <v>30</v>
      </c>
      <c r="C92" s="68">
        <v>190</v>
      </c>
      <c r="D92" s="68">
        <v>180</v>
      </c>
      <c r="E92" s="68">
        <v>10926</v>
      </c>
      <c r="F92" s="68">
        <v>10247</v>
      </c>
      <c r="G92" s="68">
        <v>53085</v>
      </c>
      <c r="H92" s="68">
        <v>44.1</v>
      </c>
      <c r="I92" s="68">
        <v>48090</v>
      </c>
      <c r="J92" s="68">
        <v>4995</v>
      </c>
      <c r="K92" s="68">
        <v>42</v>
      </c>
      <c r="L92" s="68">
        <v>68.2</v>
      </c>
      <c r="M92" s="68">
        <v>142663</v>
      </c>
      <c r="N92" s="68">
        <v>17</v>
      </c>
      <c r="O92" s="68">
        <v>131431</v>
      </c>
      <c r="P92" s="68">
        <v>11232</v>
      </c>
      <c r="Q92" s="68">
        <v>14.9</v>
      </c>
      <c r="R92" s="68">
        <v>49.7</v>
      </c>
      <c r="S92" s="68">
        <v>2.7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1029055</v>
      </c>
      <c r="H93" s="33">
        <f>G93/'2021'!G93*100-100</f>
        <v>18.346118017779716</v>
      </c>
      <c r="I93" s="31">
        <f>SUM(I86:I92)</f>
        <v>863058</v>
      </c>
      <c r="J93" s="31">
        <f>SUM(J86:J92)</f>
        <v>165997</v>
      </c>
      <c r="K93" s="33">
        <f>I93/'2021'!I93*100-100</f>
        <v>12.831756017398192</v>
      </c>
      <c r="L93" s="33">
        <f>J93/'2021'!J93*100-100</f>
        <v>58.662053277004105</v>
      </c>
      <c r="M93" s="31">
        <f>SUM(M86:M92)</f>
        <v>2843040</v>
      </c>
      <c r="N93" s="33">
        <f>M93/'2021'!M93*100-100</f>
        <v>9.8612514036770449</v>
      </c>
      <c r="O93" s="31">
        <f>SUM(O86:O92)</f>
        <v>2387567</v>
      </c>
      <c r="P93" s="31">
        <f>SUM(P86:P92)</f>
        <v>455473</v>
      </c>
      <c r="Q93" s="33">
        <f>O93/'2021'!O93*100-100</f>
        <v>3.7256333059635551</v>
      </c>
      <c r="R93" s="33">
        <f>P93/'2021'!P93*100-100</f>
        <v>59.236249982519695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5957578</v>
      </c>
      <c r="H94" s="38">
        <f>G94/'2021'!G94*100-100</f>
        <v>111.8073731821068</v>
      </c>
      <c r="I94" s="35">
        <f>I93+I82+I71+I60+I49+I38+I27+I16</f>
        <v>5095135</v>
      </c>
      <c r="J94" s="35">
        <f>J93+J82+J71+J60+J49+J38+J27+J16</f>
        <v>862443</v>
      </c>
      <c r="K94" s="38">
        <f>I94/'2021'!I94*100-100</f>
        <v>101.27139316011417</v>
      </c>
      <c r="L94" s="38">
        <f>J94/'2021'!J94*100-100</f>
        <v>206.6365876291959</v>
      </c>
      <c r="M94" s="35">
        <f>M93+M82+M71+M60+M49+M38+M27+M16</f>
        <v>16991049</v>
      </c>
      <c r="N94" s="38">
        <f>M94/'2021'!M94*100-100</f>
        <v>71.546875646794774</v>
      </c>
      <c r="O94" s="35">
        <f>O93+O82+O71+O60+O49+O38+O27+O16</f>
        <v>14754594</v>
      </c>
      <c r="P94" s="35">
        <f>P93+P82+P71+P60+P49+P38+P27+P16</f>
        <v>2236455</v>
      </c>
      <c r="Q94" s="38">
        <f>O94/'2021'!O94*100-100</f>
        <v>63.211863345600108</v>
      </c>
      <c r="R94" s="38">
        <f>P94/'2021'!P94*100-100</f>
        <v>158.71062001568606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19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21" s="44" customFormat="1" x14ac:dyDescent="0.25">
      <c r="A97" s="70" t="s">
        <v>17</v>
      </c>
      <c r="B97" s="72" t="s">
        <v>18</v>
      </c>
      <c r="C97" s="71">
        <v>422</v>
      </c>
      <c r="D97" s="71">
        <v>394</v>
      </c>
      <c r="E97" s="71">
        <v>20962</v>
      </c>
      <c r="F97" s="71">
        <v>19694</v>
      </c>
      <c r="G97" s="71">
        <v>126545</v>
      </c>
      <c r="H97" s="71">
        <v>16.899999999999999</v>
      </c>
      <c r="I97" s="71">
        <v>98564</v>
      </c>
      <c r="J97" s="71">
        <v>27981</v>
      </c>
      <c r="K97" s="71">
        <v>15.2</v>
      </c>
      <c r="L97" s="71">
        <v>23.4</v>
      </c>
      <c r="M97" s="71">
        <v>304537</v>
      </c>
      <c r="N97" s="71">
        <v>13.4</v>
      </c>
      <c r="O97" s="71">
        <v>240021</v>
      </c>
      <c r="P97" s="71">
        <v>64516</v>
      </c>
      <c r="Q97" s="71">
        <v>11.6</v>
      </c>
      <c r="R97" s="71">
        <v>20.6</v>
      </c>
      <c r="S97" s="71">
        <v>2.4</v>
      </c>
    </row>
    <row r="98" spans="1:21" s="44" customFormat="1" x14ac:dyDescent="0.25">
      <c r="A98" s="70" t="s">
        <v>19</v>
      </c>
      <c r="B98" s="72" t="s">
        <v>20</v>
      </c>
      <c r="C98" s="71">
        <v>536</v>
      </c>
      <c r="D98" s="71">
        <v>524</v>
      </c>
      <c r="E98" s="71">
        <v>29817</v>
      </c>
      <c r="F98" s="71">
        <v>28964</v>
      </c>
      <c r="G98" s="71">
        <v>210784</v>
      </c>
      <c r="H98" s="71">
        <v>23.8</v>
      </c>
      <c r="I98" s="71">
        <v>180985</v>
      </c>
      <c r="J98" s="71">
        <v>29799</v>
      </c>
      <c r="K98" s="71">
        <v>21.5</v>
      </c>
      <c r="L98" s="71">
        <v>40.6</v>
      </c>
      <c r="M98" s="71">
        <v>446045</v>
      </c>
      <c r="N98" s="71">
        <v>22.8</v>
      </c>
      <c r="O98" s="71">
        <v>380247</v>
      </c>
      <c r="P98" s="71">
        <v>65798</v>
      </c>
      <c r="Q98" s="71">
        <v>18.399999999999999</v>
      </c>
      <c r="R98" s="71">
        <v>56.1</v>
      </c>
      <c r="S98" s="71">
        <v>2.1</v>
      </c>
    </row>
    <row r="99" spans="1:21" s="44" customFormat="1" x14ac:dyDescent="0.25">
      <c r="A99" s="70" t="s">
        <v>21</v>
      </c>
      <c r="B99" s="72" t="s">
        <v>22</v>
      </c>
      <c r="C99" s="71">
        <v>559</v>
      </c>
      <c r="D99" s="71">
        <v>545</v>
      </c>
      <c r="E99" s="71">
        <v>27689</v>
      </c>
      <c r="F99" s="71">
        <v>26990</v>
      </c>
      <c r="G99" s="71">
        <v>177621</v>
      </c>
      <c r="H99" s="71">
        <v>9.5</v>
      </c>
      <c r="I99" s="71">
        <v>156716</v>
      </c>
      <c r="J99" s="71">
        <v>20905</v>
      </c>
      <c r="K99" s="71">
        <v>6.8</v>
      </c>
      <c r="L99" s="71">
        <v>35.299999999999997</v>
      </c>
      <c r="M99" s="71">
        <v>457640</v>
      </c>
      <c r="N99" s="71">
        <v>25.6</v>
      </c>
      <c r="O99" s="71">
        <v>409182</v>
      </c>
      <c r="P99" s="71">
        <v>48458</v>
      </c>
      <c r="Q99" s="71">
        <v>24.2</v>
      </c>
      <c r="R99" s="71">
        <v>38.700000000000003</v>
      </c>
      <c r="S99" s="71">
        <v>2.6</v>
      </c>
    </row>
    <row r="100" spans="1:21" s="44" customFormat="1" x14ac:dyDescent="0.25">
      <c r="A100" s="70" t="s">
        <v>23</v>
      </c>
      <c r="B100" s="72" t="s">
        <v>24</v>
      </c>
      <c r="C100" s="71">
        <v>687</v>
      </c>
      <c r="D100" s="71">
        <v>678</v>
      </c>
      <c r="E100" s="71">
        <v>38822</v>
      </c>
      <c r="F100" s="71">
        <v>37295</v>
      </c>
      <c r="G100" s="71">
        <v>205865</v>
      </c>
      <c r="H100" s="71">
        <v>16.2</v>
      </c>
      <c r="I100" s="71">
        <v>186346</v>
      </c>
      <c r="J100" s="71">
        <v>19519</v>
      </c>
      <c r="K100" s="71">
        <v>15.3</v>
      </c>
      <c r="L100" s="71">
        <v>25.4</v>
      </c>
      <c r="M100" s="71">
        <v>640196</v>
      </c>
      <c r="N100" s="71">
        <v>13.1</v>
      </c>
      <c r="O100" s="71">
        <v>588169</v>
      </c>
      <c r="P100" s="71">
        <v>52027</v>
      </c>
      <c r="Q100" s="71">
        <v>11.5</v>
      </c>
      <c r="R100" s="71">
        <v>34.299999999999997</v>
      </c>
      <c r="S100" s="71">
        <v>3.1</v>
      </c>
    </row>
    <row r="101" spans="1:21" s="44" customFormat="1" x14ac:dyDescent="0.25">
      <c r="A101" s="70" t="s">
        <v>25</v>
      </c>
      <c r="B101" s="72" t="s">
        <v>26</v>
      </c>
      <c r="C101" s="71">
        <v>798</v>
      </c>
      <c r="D101" s="71">
        <v>781</v>
      </c>
      <c r="E101" s="71">
        <v>42775</v>
      </c>
      <c r="F101" s="71">
        <v>41114</v>
      </c>
      <c r="G101" s="71">
        <v>196061</v>
      </c>
      <c r="H101" s="71">
        <v>3.4</v>
      </c>
      <c r="I101" s="71">
        <v>172611</v>
      </c>
      <c r="J101" s="71">
        <v>23450</v>
      </c>
      <c r="K101" s="71">
        <v>2.8</v>
      </c>
      <c r="L101" s="71">
        <v>8.1999999999999993</v>
      </c>
      <c r="M101" s="71">
        <v>586181</v>
      </c>
      <c r="N101" s="71">
        <v>-6.1</v>
      </c>
      <c r="O101" s="71">
        <v>509757</v>
      </c>
      <c r="P101" s="71">
        <v>76424</v>
      </c>
      <c r="Q101" s="71">
        <v>-7.1</v>
      </c>
      <c r="R101" s="71">
        <v>0.6</v>
      </c>
      <c r="S101" s="71">
        <v>3</v>
      </c>
    </row>
    <row r="102" spans="1:21" s="44" customFormat="1" x14ac:dyDescent="0.25">
      <c r="A102" s="70" t="s">
        <v>27</v>
      </c>
      <c r="B102" s="72" t="s">
        <v>28</v>
      </c>
      <c r="C102" s="71">
        <v>94</v>
      </c>
      <c r="D102" s="71">
        <v>92</v>
      </c>
      <c r="E102" s="71">
        <v>4838</v>
      </c>
      <c r="F102" s="71">
        <v>4676</v>
      </c>
      <c r="G102" s="71">
        <v>21732</v>
      </c>
      <c r="H102" s="71">
        <v>4.0999999999999996</v>
      </c>
      <c r="I102" s="71">
        <v>17919</v>
      </c>
      <c r="J102" s="71">
        <v>3813</v>
      </c>
      <c r="K102" s="71">
        <v>7.9</v>
      </c>
      <c r="L102" s="71">
        <v>-10.6</v>
      </c>
      <c r="M102" s="71">
        <v>69600</v>
      </c>
      <c r="N102" s="71">
        <v>9.6999999999999993</v>
      </c>
      <c r="O102" s="71">
        <v>59439</v>
      </c>
      <c r="P102" s="71">
        <v>10161</v>
      </c>
      <c r="Q102" s="71">
        <v>7.8</v>
      </c>
      <c r="R102" s="71">
        <v>22.1</v>
      </c>
      <c r="S102" s="71">
        <v>3.2</v>
      </c>
    </row>
    <row r="103" spans="1:21" s="44" customFormat="1" x14ac:dyDescent="0.25">
      <c r="A103" s="70" t="s">
        <v>29</v>
      </c>
      <c r="B103" s="72" t="s">
        <v>30</v>
      </c>
      <c r="C103" s="71">
        <v>189</v>
      </c>
      <c r="D103" s="71">
        <v>180</v>
      </c>
      <c r="E103" s="71">
        <v>10894</v>
      </c>
      <c r="F103" s="71">
        <v>10232</v>
      </c>
      <c r="G103" s="71">
        <v>56135</v>
      </c>
      <c r="H103" s="71">
        <v>33.200000000000003</v>
      </c>
      <c r="I103" s="71">
        <v>50714</v>
      </c>
      <c r="J103" s="71">
        <v>5421</v>
      </c>
      <c r="K103" s="71">
        <v>32.1</v>
      </c>
      <c r="L103" s="71">
        <v>44.1</v>
      </c>
      <c r="M103" s="71">
        <v>140676</v>
      </c>
      <c r="N103" s="71">
        <v>20.100000000000001</v>
      </c>
      <c r="O103" s="71">
        <v>128686</v>
      </c>
      <c r="P103" s="71">
        <v>11990</v>
      </c>
      <c r="Q103" s="71">
        <v>19.600000000000001</v>
      </c>
      <c r="R103" s="71">
        <v>25.5</v>
      </c>
      <c r="S103" s="71">
        <v>2.5</v>
      </c>
    </row>
    <row r="104" spans="1:21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994743</v>
      </c>
      <c r="H104" s="33">
        <f>G104/'2021'!G104*100-100</f>
        <v>14.292164885201487</v>
      </c>
      <c r="I104" s="31">
        <f>SUM(I97:I103)</f>
        <v>863855</v>
      </c>
      <c r="J104" s="31">
        <f>SUM(J97:J103)</f>
        <v>130888</v>
      </c>
      <c r="K104" s="33">
        <f>I104/'2021'!I104*100-100</f>
        <v>12.81206455918209</v>
      </c>
      <c r="L104" s="33">
        <f>J104/'2021'!J104*100-100</f>
        <v>25.12714618943825</v>
      </c>
      <c r="M104" s="31">
        <f>SUM(M97:M103)</f>
        <v>2644875</v>
      </c>
      <c r="N104" s="33">
        <f>M104/'2021'!M104*100-100</f>
        <v>11.71844607292158</v>
      </c>
      <c r="O104" s="31">
        <f>SUM(O97:O103)</f>
        <v>2315501</v>
      </c>
      <c r="P104" s="31">
        <f>SUM(P97:P103)</f>
        <v>329374</v>
      </c>
      <c r="Q104" s="33">
        <f>O104/'2021'!O104*100-100</f>
        <v>10.037109886417795</v>
      </c>
      <c r="R104" s="33">
        <f>P104/'2021'!P104*100-100</f>
        <v>25.163021173752441</v>
      </c>
      <c r="S104" s="31"/>
    </row>
    <row r="105" spans="1:21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6952321</v>
      </c>
      <c r="H105" s="38">
        <f>G105/'2021'!G105*100-100</f>
        <v>88.763522970553197</v>
      </c>
      <c r="I105" s="35">
        <f>I104+I93+I82+I71+I60+I49+I38+I27+I16</f>
        <v>5958990</v>
      </c>
      <c r="J105" s="35">
        <f>J104+J93+J82+J71+J60+J49+J38+J27+J16</f>
        <v>993331</v>
      </c>
      <c r="K105" s="38">
        <f>I105/'2021'!I105*100-100</f>
        <v>80.727594320309635</v>
      </c>
      <c r="L105" s="38">
        <f>J105/'2021'!J105*100-100</f>
        <v>157.43100530499163</v>
      </c>
      <c r="M105" s="35">
        <f>M104+M93+M82+M71+M60+M49+M38+M27+M16</f>
        <v>19635924</v>
      </c>
      <c r="N105" s="38">
        <f>M105/'2021'!M105*100-100</f>
        <v>60.005156429765606</v>
      </c>
      <c r="O105" s="35">
        <f>O104+O93+O82+O71+O60+O49+O38+O27+O16</f>
        <v>17070095</v>
      </c>
      <c r="P105" s="35">
        <f>P104+P93+P82+P71+P60+P49+P38+P27+P16</f>
        <v>2565829</v>
      </c>
      <c r="Q105" s="38">
        <f>O105/'2021'!O105*100-100</f>
        <v>53.171415806574032</v>
      </c>
      <c r="R105" s="38">
        <f>P105/'2021'!P105*100-100</f>
        <v>127.54416832650773</v>
      </c>
      <c r="S105" s="35"/>
    </row>
    <row r="106" spans="1:21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21" x14ac:dyDescent="0.25">
      <c r="A107" s="119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21" s="44" customFormat="1" x14ac:dyDescent="0.25">
      <c r="A108" s="73" t="s">
        <v>17</v>
      </c>
      <c r="B108" s="75" t="s">
        <v>18</v>
      </c>
      <c r="C108" s="74">
        <v>419</v>
      </c>
      <c r="D108" s="74">
        <v>384</v>
      </c>
      <c r="E108" s="74">
        <v>20808</v>
      </c>
      <c r="F108" s="74">
        <v>19467</v>
      </c>
      <c r="G108" s="74">
        <v>114832</v>
      </c>
      <c r="H108" s="74">
        <v>13.1</v>
      </c>
      <c r="I108" s="74">
        <v>86274</v>
      </c>
      <c r="J108" s="74">
        <v>28558</v>
      </c>
      <c r="K108" s="74">
        <v>8</v>
      </c>
      <c r="L108" s="74">
        <v>31.6</v>
      </c>
      <c r="M108" s="74">
        <v>292092</v>
      </c>
      <c r="N108" s="74">
        <v>6.3</v>
      </c>
      <c r="O108" s="74">
        <v>225371</v>
      </c>
      <c r="P108" s="74">
        <v>66721</v>
      </c>
      <c r="Q108" s="74">
        <v>2.1</v>
      </c>
      <c r="R108" s="74">
        <v>23.7</v>
      </c>
      <c r="S108" s="74">
        <v>2.5</v>
      </c>
      <c r="U108" s="45" t="s">
        <v>89</v>
      </c>
    </row>
    <row r="109" spans="1:21" s="44" customFormat="1" x14ac:dyDescent="0.25">
      <c r="A109" s="73" t="s">
        <v>19</v>
      </c>
      <c r="B109" s="75" t="s">
        <v>20</v>
      </c>
      <c r="C109" s="74">
        <v>533</v>
      </c>
      <c r="D109" s="74">
        <v>517</v>
      </c>
      <c r="E109" s="74">
        <v>29675</v>
      </c>
      <c r="F109" s="74">
        <v>28782</v>
      </c>
      <c r="G109" s="74">
        <v>183589</v>
      </c>
      <c r="H109" s="74">
        <v>12.4</v>
      </c>
      <c r="I109" s="74">
        <v>150128</v>
      </c>
      <c r="J109" s="74">
        <v>33461</v>
      </c>
      <c r="K109" s="74">
        <v>7.3</v>
      </c>
      <c r="L109" s="74">
        <v>42.4</v>
      </c>
      <c r="M109" s="74">
        <v>422866</v>
      </c>
      <c r="N109" s="74">
        <v>17.399999999999999</v>
      </c>
      <c r="O109" s="74">
        <v>344979</v>
      </c>
      <c r="P109" s="74">
        <v>77887</v>
      </c>
      <c r="Q109" s="74">
        <v>10.1</v>
      </c>
      <c r="R109" s="74">
        <v>67.099999999999994</v>
      </c>
      <c r="S109" s="74">
        <v>2.2999999999999998</v>
      </c>
    </row>
    <row r="110" spans="1:21" s="44" customFormat="1" x14ac:dyDescent="0.25">
      <c r="A110" s="73" t="s">
        <v>21</v>
      </c>
      <c r="B110" s="75" t="s">
        <v>22</v>
      </c>
      <c r="C110" s="74">
        <v>560</v>
      </c>
      <c r="D110" s="74">
        <v>546</v>
      </c>
      <c r="E110" s="74">
        <v>27731</v>
      </c>
      <c r="F110" s="74">
        <v>27095</v>
      </c>
      <c r="G110" s="74">
        <v>152360</v>
      </c>
      <c r="H110" s="74">
        <v>2.2000000000000002</v>
      </c>
      <c r="I110" s="74">
        <v>134152</v>
      </c>
      <c r="J110" s="74">
        <v>18208</v>
      </c>
      <c r="K110" s="74">
        <v>0</v>
      </c>
      <c r="L110" s="74">
        <v>22.1</v>
      </c>
      <c r="M110" s="74">
        <v>429612</v>
      </c>
      <c r="N110" s="74">
        <v>18.8</v>
      </c>
      <c r="O110" s="74">
        <v>387594</v>
      </c>
      <c r="P110" s="74">
        <v>42018</v>
      </c>
      <c r="Q110" s="74">
        <v>18.2</v>
      </c>
      <c r="R110" s="74">
        <v>24.7</v>
      </c>
      <c r="S110" s="74">
        <v>2.8</v>
      </c>
    </row>
    <row r="111" spans="1:21" s="44" customFormat="1" x14ac:dyDescent="0.25">
      <c r="A111" s="73" t="s">
        <v>23</v>
      </c>
      <c r="B111" s="75" t="s">
        <v>24</v>
      </c>
      <c r="C111" s="74">
        <v>694</v>
      </c>
      <c r="D111" s="74">
        <v>682</v>
      </c>
      <c r="E111" s="74">
        <v>38907</v>
      </c>
      <c r="F111" s="74">
        <v>37339</v>
      </c>
      <c r="G111" s="74">
        <v>174658</v>
      </c>
      <c r="H111" s="74">
        <v>6.4</v>
      </c>
      <c r="I111" s="74">
        <v>160822</v>
      </c>
      <c r="J111" s="74">
        <v>13836</v>
      </c>
      <c r="K111" s="74">
        <v>5.0999999999999996</v>
      </c>
      <c r="L111" s="74">
        <v>23.2</v>
      </c>
      <c r="M111" s="74">
        <v>592716</v>
      </c>
      <c r="N111" s="74">
        <v>1</v>
      </c>
      <c r="O111" s="74">
        <v>553924</v>
      </c>
      <c r="P111" s="74">
        <v>38792</v>
      </c>
      <c r="Q111" s="74">
        <v>-0.7</v>
      </c>
      <c r="R111" s="74">
        <v>31.4</v>
      </c>
      <c r="S111" s="74">
        <v>3.4</v>
      </c>
    </row>
    <row r="112" spans="1:21" s="44" customFormat="1" x14ac:dyDescent="0.25">
      <c r="A112" s="73" t="s">
        <v>25</v>
      </c>
      <c r="B112" s="75" t="s">
        <v>26</v>
      </c>
      <c r="C112" s="74">
        <v>797</v>
      </c>
      <c r="D112" s="74">
        <v>778</v>
      </c>
      <c r="E112" s="74">
        <v>42660</v>
      </c>
      <c r="F112" s="74">
        <v>40968</v>
      </c>
      <c r="G112" s="74">
        <v>185749</v>
      </c>
      <c r="H112" s="74">
        <v>-6.5</v>
      </c>
      <c r="I112" s="74">
        <v>164852</v>
      </c>
      <c r="J112" s="74">
        <v>20897</v>
      </c>
      <c r="K112" s="74">
        <v>-7.3</v>
      </c>
      <c r="L112" s="74">
        <v>0</v>
      </c>
      <c r="M112" s="74">
        <v>614627</v>
      </c>
      <c r="N112" s="74">
        <v>-7.4</v>
      </c>
      <c r="O112" s="74">
        <v>545260</v>
      </c>
      <c r="P112" s="74">
        <v>69367</v>
      </c>
      <c r="Q112" s="74">
        <v>-8.1</v>
      </c>
      <c r="R112" s="74">
        <v>-1</v>
      </c>
      <c r="S112" s="74">
        <v>3.3</v>
      </c>
    </row>
    <row r="113" spans="1:19" s="44" customFormat="1" x14ac:dyDescent="0.25">
      <c r="A113" s="73" t="s">
        <v>27</v>
      </c>
      <c r="B113" s="75" t="s">
        <v>28</v>
      </c>
      <c r="C113" s="74">
        <v>94</v>
      </c>
      <c r="D113" s="74">
        <v>91</v>
      </c>
      <c r="E113" s="74">
        <v>4835</v>
      </c>
      <c r="F113" s="74">
        <v>4641</v>
      </c>
      <c r="G113" s="74">
        <v>19842</v>
      </c>
      <c r="H113" s="74">
        <v>5</v>
      </c>
      <c r="I113" s="74">
        <v>16318</v>
      </c>
      <c r="J113" s="74">
        <v>3524</v>
      </c>
      <c r="K113" s="74">
        <v>1.2</v>
      </c>
      <c r="L113" s="74">
        <v>27.1</v>
      </c>
      <c r="M113" s="74">
        <v>65684</v>
      </c>
      <c r="N113" s="74">
        <v>-0.1</v>
      </c>
      <c r="O113" s="74">
        <v>56967</v>
      </c>
      <c r="P113" s="74">
        <v>8717</v>
      </c>
      <c r="Q113" s="74">
        <v>-3.5</v>
      </c>
      <c r="R113" s="74">
        <v>29.5</v>
      </c>
      <c r="S113" s="74">
        <v>3.3</v>
      </c>
    </row>
    <row r="114" spans="1:19" s="44" customFormat="1" x14ac:dyDescent="0.25">
      <c r="A114" s="73" t="s">
        <v>29</v>
      </c>
      <c r="B114" s="75" t="s">
        <v>30</v>
      </c>
      <c r="C114" s="74">
        <v>188</v>
      </c>
      <c r="D114" s="74">
        <v>179</v>
      </c>
      <c r="E114" s="74">
        <v>10838</v>
      </c>
      <c r="F114" s="74">
        <v>10204</v>
      </c>
      <c r="G114" s="74">
        <v>47605</v>
      </c>
      <c r="H114" s="74">
        <v>11.5</v>
      </c>
      <c r="I114" s="74">
        <v>41890</v>
      </c>
      <c r="J114" s="74">
        <v>5715</v>
      </c>
      <c r="K114" s="74">
        <v>9.6999999999999993</v>
      </c>
      <c r="L114" s="74">
        <v>27.1</v>
      </c>
      <c r="M114" s="74">
        <v>131843</v>
      </c>
      <c r="N114" s="74">
        <v>5.0999999999999996</v>
      </c>
      <c r="O114" s="74">
        <v>118643</v>
      </c>
      <c r="P114" s="74">
        <v>13200</v>
      </c>
      <c r="Q114" s="74">
        <v>3.2</v>
      </c>
      <c r="R114" s="74">
        <v>26</v>
      </c>
      <c r="S114" s="74">
        <v>2.8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878635</v>
      </c>
      <c r="H115" s="33">
        <f>G115/'2021'!G115*100-100</f>
        <v>4.7963970368108733</v>
      </c>
      <c r="I115" s="31">
        <f>SUM(I108:I114)</f>
        <v>754436</v>
      </c>
      <c r="J115" s="31">
        <f>SUM(J108:J114)</f>
        <v>124199</v>
      </c>
      <c r="K115" s="33">
        <f>I115/'2021'!I115*100-100</f>
        <v>2.1025849235349909</v>
      </c>
      <c r="L115" s="33">
        <f>J115/'2021'!J115*100-100</f>
        <v>24.796776559721053</v>
      </c>
      <c r="M115" s="31">
        <f>SUM(M108:M114)</f>
        <v>2549440</v>
      </c>
      <c r="N115" s="33">
        <f>M115/'2021'!M115*100-100</f>
        <v>4.5545775846442353</v>
      </c>
      <c r="O115" s="31">
        <f>SUM(O108:O114)</f>
        <v>2232738</v>
      </c>
      <c r="P115" s="31">
        <f>SUM(P108:P114)</f>
        <v>316702</v>
      </c>
      <c r="Q115" s="33">
        <f>O115/'2021'!O115*100-100</f>
        <v>2.0754422835762796</v>
      </c>
      <c r="R115" s="33">
        <f>P115/'2021'!P115*100-100</f>
        <v>26.155488545695718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7830956</v>
      </c>
      <c r="H116" s="38">
        <f>G116/'2021'!G116*100-100</f>
        <v>73.193533305053677</v>
      </c>
      <c r="I116" s="35">
        <f>I115+I104+I93+I82+I71+I60+I49+I38+I27+I16</f>
        <v>6713426</v>
      </c>
      <c r="J116" s="35">
        <f>J115+J104+J93+J82+J71+J60+J49+J38+J27+J16</f>
        <v>1117530</v>
      </c>
      <c r="K116" s="38">
        <f>I116/'2021'!I116*100-100</f>
        <v>66.333574654086277</v>
      </c>
      <c r="L116" s="38">
        <f>J116/'2021'!J116*100-100</f>
        <v>130.2362665436026</v>
      </c>
      <c r="M116" s="35">
        <f>M115+M104+M93+M82+M71+M60+M49+M38+M27+M16</f>
        <v>22185364</v>
      </c>
      <c r="N116" s="38">
        <f>M116/'2021'!M116*100-100</f>
        <v>50.813745259403873</v>
      </c>
      <c r="O116" s="35">
        <f>O115+O104+O93+O82+O71+O60+O49+O38+O27+O16</f>
        <v>19302833</v>
      </c>
      <c r="P116" s="35">
        <f>P115+P104+P93+P82+P71+P60+P49+P38+P27+P16</f>
        <v>2882531</v>
      </c>
      <c r="Q116" s="38">
        <f>O116/'2021'!O116*100-100</f>
        <v>44.788115315434254</v>
      </c>
      <c r="R116" s="38">
        <f>P116/'2021'!P116*100-100</f>
        <v>109.08223135670241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19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44" customFormat="1" x14ac:dyDescent="0.25">
      <c r="A119" s="76" t="s">
        <v>17</v>
      </c>
      <c r="B119" s="78" t="s">
        <v>18</v>
      </c>
      <c r="C119" s="77">
        <v>416</v>
      </c>
      <c r="D119" s="77">
        <v>368</v>
      </c>
      <c r="E119" s="77">
        <v>20712</v>
      </c>
      <c r="F119" s="77">
        <v>19177</v>
      </c>
      <c r="G119" s="77">
        <v>92961</v>
      </c>
      <c r="H119" s="77">
        <v>21</v>
      </c>
      <c r="I119" s="77">
        <v>68773</v>
      </c>
      <c r="J119" s="77">
        <v>24188</v>
      </c>
      <c r="K119" s="77">
        <v>16.7</v>
      </c>
      <c r="L119" s="77">
        <v>35.1</v>
      </c>
      <c r="M119" s="77">
        <v>219002</v>
      </c>
      <c r="N119" s="77">
        <v>10.8</v>
      </c>
      <c r="O119" s="77">
        <v>165432</v>
      </c>
      <c r="P119" s="77">
        <v>53570</v>
      </c>
      <c r="Q119" s="77">
        <v>6.6</v>
      </c>
      <c r="R119" s="77">
        <v>26.1</v>
      </c>
      <c r="S119" s="77">
        <v>2.4</v>
      </c>
    </row>
    <row r="120" spans="1:19" s="44" customFormat="1" x14ac:dyDescent="0.25">
      <c r="A120" s="76" t="s">
        <v>19</v>
      </c>
      <c r="B120" s="78" t="s">
        <v>20</v>
      </c>
      <c r="C120" s="77">
        <v>533</v>
      </c>
      <c r="D120" s="77">
        <v>507</v>
      </c>
      <c r="E120" s="77">
        <v>29699</v>
      </c>
      <c r="F120" s="77">
        <v>28609</v>
      </c>
      <c r="G120" s="77">
        <v>162198</v>
      </c>
      <c r="H120" s="77">
        <v>25.4</v>
      </c>
      <c r="I120" s="77">
        <v>133907</v>
      </c>
      <c r="J120" s="77">
        <v>28291</v>
      </c>
      <c r="K120" s="77">
        <v>20.9</v>
      </c>
      <c r="L120" s="77">
        <v>51.7</v>
      </c>
      <c r="M120" s="77">
        <v>357543</v>
      </c>
      <c r="N120" s="77">
        <v>26.8</v>
      </c>
      <c r="O120" s="77">
        <v>291963</v>
      </c>
      <c r="P120" s="77">
        <v>65580</v>
      </c>
      <c r="Q120" s="77">
        <v>21.4</v>
      </c>
      <c r="R120" s="77">
        <v>57.9</v>
      </c>
      <c r="S120" s="77">
        <v>2.2000000000000002</v>
      </c>
    </row>
    <row r="121" spans="1:19" s="44" customFormat="1" x14ac:dyDescent="0.25">
      <c r="A121" s="76" t="s">
        <v>21</v>
      </c>
      <c r="B121" s="78" t="s">
        <v>22</v>
      </c>
      <c r="C121" s="77">
        <v>564</v>
      </c>
      <c r="D121" s="77">
        <v>536</v>
      </c>
      <c r="E121" s="77">
        <v>28310</v>
      </c>
      <c r="F121" s="77">
        <v>27439</v>
      </c>
      <c r="G121" s="77">
        <v>135741</v>
      </c>
      <c r="H121" s="77">
        <v>22.6</v>
      </c>
      <c r="I121" s="77">
        <v>120455</v>
      </c>
      <c r="J121" s="77">
        <v>15286</v>
      </c>
      <c r="K121" s="77">
        <v>19.7</v>
      </c>
      <c r="L121" s="77">
        <v>50.9</v>
      </c>
      <c r="M121" s="77">
        <v>365372</v>
      </c>
      <c r="N121" s="77">
        <v>31</v>
      </c>
      <c r="O121" s="77">
        <v>330152</v>
      </c>
      <c r="P121" s="77">
        <v>35220</v>
      </c>
      <c r="Q121" s="77">
        <v>30</v>
      </c>
      <c r="R121" s="77">
        <v>41.5</v>
      </c>
      <c r="S121" s="77">
        <v>2.7</v>
      </c>
    </row>
    <row r="122" spans="1:19" s="44" customFormat="1" x14ac:dyDescent="0.25">
      <c r="A122" s="76" t="s">
        <v>23</v>
      </c>
      <c r="B122" s="78" t="s">
        <v>24</v>
      </c>
      <c r="C122" s="77">
        <v>694</v>
      </c>
      <c r="D122" s="77">
        <v>653</v>
      </c>
      <c r="E122" s="77">
        <v>38872</v>
      </c>
      <c r="F122" s="77">
        <v>36435</v>
      </c>
      <c r="G122" s="77">
        <v>150448</v>
      </c>
      <c r="H122" s="77">
        <v>22.2</v>
      </c>
      <c r="I122" s="77">
        <v>137939</v>
      </c>
      <c r="J122" s="77">
        <v>12509</v>
      </c>
      <c r="K122" s="77">
        <v>21.2</v>
      </c>
      <c r="L122" s="77">
        <v>34.4</v>
      </c>
      <c r="M122" s="77">
        <v>498319</v>
      </c>
      <c r="N122" s="77">
        <v>9.6</v>
      </c>
      <c r="O122" s="77">
        <v>465296</v>
      </c>
      <c r="P122" s="77">
        <v>33023</v>
      </c>
      <c r="Q122" s="77">
        <v>8.4</v>
      </c>
      <c r="R122" s="77">
        <v>30.1</v>
      </c>
      <c r="S122" s="77">
        <v>3.3</v>
      </c>
    </row>
    <row r="123" spans="1:19" s="44" customFormat="1" x14ac:dyDescent="0.25">
      <c r="A123" s="76" t="s">
        <v>25</v>
      </c>
      <c r="B123" s="78" t="s">
        <v>26</v>
      </c>
      <c r="C123" s="77">
        <v>796</v>
      </c>
      <c r="D123" s="77">
        <v>760</v>
      </c>
      <c r="E123" s="77">
        <v>42651</v>
      </c>
      <c r="F123" s="77">
        <v>40092</v>
      </c>
      <c r="G123" s="77">
        <v>140722</v>
      </c>
      <c r="H123" s="77">
        <v>5.9</v>
      </c>
      <c r="I123" s="77">
        <v>126189</v>
      </c>
      <c r="J123" s="77">
        <v>14533</v>
      </c>
      <c r="K123" s="77">
        <v>5.3</v>
      </c>
      <c r="L123" s="77">
        <v>11.6</v>
      </c>
      <c r="M123" s="77">
        <v>418368</v>
      </c>
      <c r="N123" s="77">
        <v>0.9</v>
      </c>
      <c r="O123" s="77">
        <v>371159</v>
      </c>
      <c r="P123" s="77">
        <v>47209</v>
      </c>
      <c r="Q123" s="77">
        <v>0.3</v>
      </c>
      <c r="R123" s="77">
        <v>6.6</v>
      </c>
      <c r="S123" s="77">
        <v>3</v>
      </c>
    </row>
    <row r="124" spans="1:19" s="44" customFormat="1" x14ac:dyDescent="0.25">
      <c r="A124" s="76" t="s">
        <v>27</v>
      </c>
      <c r="B124" s="78" t="s">
        <v>28</v>
      </c>
      <c r="C124" s="77">
        <v>94</v>
      </c>
      <c r="D124" s="77">
        <v>91</v>
      </c>
      <c r="E124" s="77">
        <v>4831</v>
      </c>
      <c r="F124" s="77">
        <v>4665</v>
      </c>
      <c r="G124" s="77">
        <v>17460</v>
      </c>
      <c r="H124" s="77">
        <v>16.3</v>
      </c>
      <c r="I124" s="77">
        <v>14602</v>
      </c>
      <c r="J124" s="77">
        <v>2858</v>
      </c>
      <c r="K124" s="77">
        <v>14.9</v>
      </c>
      <c r="L124" s="77">
        <v>23.9</v>
      </c>
      <c r="M124" s="77">
        <v>58404</v>
      </c>
      <c r="N124" s="77">
        <v>8.1</v>
      </c>
      <c r="O124" s="77">
        <v>50658</v>
      </c>
      <c r="P124" s="77">
        <v>7746</v>
      </c>
      <c r="Q124" s="77">
        <v>5.3</v>
      </c>
      <c r="R124" s="77">
        <v>30.6</v>
      </c>
      <c r="S124" s="77">
        <v>3.3</v>
      </c>
    </row>
    <row r="125" spans="1:19" s="44" customFormat="1" x14ac:dyDescent="0.25">
      <c r="A125" s="76" t="s">
        <v>29</v>
      </c>
      <c r="B125" s="78" t="s">
        <v>30</v>
      </c>
      <c r="C125" s="77">
        <v>188</v>
      </c>
      <c r="D125" s="77">
        <v>173</v>
      </c>
      <c r="E125" s="77">
        <v>10872</v>
      </c>
      <c r="F125" s="77">
        <v>10106</v>
      </c>
      <c r="G125" s="77">
        <v>42781</v>
      </c>
      <c r="H125" s="77">
        <v>24.5</v>
      </c>
      <c r="I125" s="77">
        <v>37902</v>
      </c>
      <c r="J125" s="77">
        <v>4879</v>
      </c>
      <c r="K125" s="77">
        <v>19.100000000000001</v>
      </c>
      <c r="L125" s="77">
        <v>93.5</v>
      </c>
      <c r="M125" s="77">
        <v>111144</v>
      </c>
      <c r="N125" s="77">
        <v>16</v>
      </c>
      <c r="O125" s="77">
        <v>100226</v>
      </c>
      <c r="P125" s="77">
        <v>10918</v>
      </c>
      <c r="Q125" s="77">
        <v>12.3</v>
      </c>
      <c r="R125" s="77">
        <v>66.8</v>
      </c>
      <c r="S125" s="77">
        <v>2.6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742311</v>
      </c>
      <c r="H126" s="33">
        <f>G126/'2021'!G126*100-100</f>
        <v>19.286988381622706</v>
      </c>
      <c r="I126" s="31">
        <f>SUM(I119:I125)</f>
        <v>639767</v>
      </c>
      <c r="J126" s="31">
        <f>SUM(J119:J125)</f>
        <v>102544</v>
      </c>
      <c r="K126" s="33">
        <f>I126/'2021'!I126*100-100</f>
        <v>16.648737546858825</v>
      </c>
      <c r="L126" s="33">
        <f>J126/'2021'!J126*100-100</f>
        <v>38.884524744697558</v>
      </c>
      <c r="M126" s="31">
        <f>SUM(M119:M125)</f>
        <v>2028152</v>
      </c>
      <c r="N126" s="33">
        <f>M126/'2021'!M126*100-100</f>
        <v>14.095986462524408</v>
      </c>
      <c r="O126" s="31">
        <f>SUM(O119:O125)</f>
        <v>1774886</v>
      </c>
      <c r="P126" s="31">
        <f>SUM(P119:P125)</f>
        <v>253266</v>
      </c>
      <c r="Q126" s="33">
        <f>O126/'2021'!O126*100-100</f>
        <v>11.8727631889126</v>
      </c>
      <c r="R126" s="33">
        <f>P126/'2021'!P126*100-100</f>
        <v>32.556971035580091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8573267</v>
      </c>
      <c r="H127" s="38">
        <f>G127/'2021'!G127*100-100</f>
        <v>66.671986991708053</v>
      </c>
      <c r="I127" s="35">
        <f>I126+I115+I104+I93+I82+I71+I60+I49+I38+I27+I16</f>
        <v>7353193</v>
      </c>
      <c r="J127" s="35">
        <f>J126+J115+J104+J93+J82+J71+J60+J49+J38+J27+J16</f>
        <v>1220074</v>
      </c>
      <c r="K127" s="38">
        <f>I127/'2021'!I127*100-100</f>
        <v>60.389745795578136</v>
      </c>
      <c r="L127" s="38">
        <f>J127/'2021'!J127*100-100</f>
        <v>118.17502297851644</v>
      </c>
      <c r="M127" s="35">
        <f>M126+M115+M104+M93+M82+M71+M60+M49+M38+M27+M16</f>
        <v>24213516</v>
      </c>
      <c r="N127" s="38">
        <f>M127/'2021'!M127*100-100</f>
        <v>46.855180878871892</v>
      </c>
      <c r="O127" s="35">
        <f>O126+O115+O104+O93+O82+O71+O60+O49+O38+O27+O16</f>
        <v>21077719</v>
      </c>
      <c r="P127" s="35">
        <f>P126+P115+P104+P93+P82+P71+P60+P49+P38+P27+P16</f>
        <v>3135797</v>
      </c>
      <c r="Q127" s="38">
        <f>O127/'2021'!O127*100-100</f>
        <v>41.287654586963043</v>
      </c>
      <c r="R127" s="38">
        <f>P127/'2021'!P127*100-100</f>
        <v>99.767793130116758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19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44" customFormat="1" x14ac:dyDescent="0.25">
      <c r="A130" s="79" t="s">
        <v>17</v>
      </c>
      <c r="B130" s="81" t="s">
        <v>18</v>
      </c>
      <c r="C130" s="80">
        <v>413</v>
      </c>
      <c r="D130" s="80">
        <v>358</v>
      </c>
      <c r="E130" s="80">
        <v>20671</v>
      </c>
      <c r="F130" s="80">
        <v>19039</v>
      </c>
      <c r="G130" s="80">
        <v>88571</v>
      </c>
      <c r="H130" s="80">
        <v>63.3</v>
      </c>
      <c r="I130" s="80">
        <v>55742</v>
      </c>
      <c r="J130" s="80">
        <v>32829</v>
      </c>
      <c r="K130" s="80">
        <v>45</v>
      </c>
      <c r="L130" s="80">
        <v>107.8</v>
      </c>
      <c r="M130" s="80">
        <v>200102</v>
      </c>
      <c r="N130" s="80">
        <v>42.5</v>
      </c>
      <c r="O130" s="80">
        <v>135608</v>
      </c>
      <c r="P130" s="80">
        <v>64494</v>
      </c>
      <c r="Q130" s="80">
        <v>27.6</v>
      </c>
      <c r="R130" s="80">
        <v>88.9</v>
      </c>
      <c r="S130" s="80">
        <v>2.2999999999999998</v>
      </c>
    </row>
    <row r="131" spans="1:19" s="44" customFormat="1" x14ac:dyDescent="0.25">
      <c r="A131" s="79" t="s">
        <v>19</v>
      </c>
      <c r="B131" s="81" t="s">
        <v>20</v>
      </c>
      <c r="C131" s="80">
        <v>531</v>
      </c>
      <c r="D131" s="80">
        <v>499</v>
      </c>
      <c r="E131" s="80">
        <v>29650</v>
      </c>
      <c r="F131" s="80">
        <v>28005</v>
      </c>
      <c r="G131" s="80">
        <v>124156</v>
      </c>
      <c r="H131" s="80">
        <v>61.1</v>
      </c>
      <c r="I131" s="80">
        <v>99821</v>
      </c>
      <c r="J131" s="80">
        <v>24335</v>
      </c>
      <c r="K131" s="80">
        <v>51.9</v>
      </c>
      <c r="L131" s="80">
        <v>114.6</v>
      </c>
      <c r="M131" s="80">
        <v>273093</v>
      </c>
      <c r="N131" s="80">
        <v>45.9</v>
      </c>
      <c r="O131" s="80">
        <v>220257</v>
      </c>
      <c r="P131" s="80">
        <v>52836</v>
      </c>
      <c r="Q131" s="80">
        <v>36.4</v>
      </c>
      <c r="R131" s="80">
        <v>105.5</v>
      </c>
      <c r="S131" s="80">
        <v>2.2000000000000002</v>
      </c>
    </row>
    <row r="132" spans="1:19" s="44" customFormat="1" x14ac:dyDescent="0.25">
      <c r="A132" s="79" t="s">
        <v>21</v>
      </c>
      <c r="B132" s="81" t="s">
        <v>22</v>
      </c>
      <c r="C132" s="80">
        <v>562</v>
      </c>
      <c r="D132" s="80">
        <v>537</v>
      </c>
      <c r="E132" s="80">
        <v>28281</v>
      </c>
      <c r="F132" s="80">
        <v>27455</v>
      </c>
      <c r="G132" s="80">
        <v>115914</v>
      </c>
      <c r="H132" s="80">
        <v>61.7</v>
      </c>
      <c r="I132" s="80">
        <v>97016</v>
      </c>
      <c r="J132" s="80">
        <v>18898</v>
      </c>
      <c r="K132" s="80">
        <v>53.3</v>
      </c>
      <c r="L132" s="80">
        <v>125.9</v>
      </c>
      <c r="M132" s="80">
        <v>303080</v>
      </c>
      <c r="N132" s="80">
        <v>61.1</v>
      </c>
      <c r="O132" s="80">
        <v>266278</v>
      </c>
      <c r="P132" s="80">
        <v>36802</v>
      </c>
      <c r="Q132" s="80">
        <v>58.3</v>
      </c>
      <c r="R132" s="80">
        <v>85</v>
      </c>
      <c r="S132" s="80">
        <v>2.6</v>
      </c>
    </row>
    <row r="133" spans="1:19" s="44" customFormat="1" x14ac:dyDescent="0.25">
      <c r="A133" s="79" t="s">
        <v>23</v>
      </c>
      <c r="B133" s="81" t="s">
        <v>24</v>
      </c>
      <c r="C133" s="80">
        <v>694</v>
      </c>
      <c r="D133" s="80">
        <v>644</v>
      </c>
      <c r="E133" s="80">
        <v>38932</v>
      </c>
      <c r="F133" s="80">
        <v>35993</v>
      </c>
      <c r="G133" s="80">
        <v>117092</v>
      </c>
      <c r="H133" s="80">
        <v>61.4</v>
      </c>
      <c r="I133" s="80">
        <v>107669</v>
      </c>
      <c r="J133" s="80">
        <v>9423</v>
      </c>
      <c r="K133" s="80">
        <v>59.8</v>
      </c>
      <c r="L133" s="80">
        <v>82</v>
      </c>
      <c r="M133" s="80">
        <v>422351</v>
      </c>
      <c r="N133" s="80">
        <v>21.4</v>
      </c>
      <c r="O133" s="80">
        <v>397782</v>
      </c>
      <c r="P133" s="80">
        <v>24569</v>
      </c>
      <c r="Q133" s="80">
        <v>20.3</v>
      </c>
      <c r="R133" s="80">
        <v>41.2</v>
      </c>
      <c r="S133" s="80">
        <v>3.6</v>
      </c>
    </row>
    <row r="134" spans="1:19" s="44" customFormat="1" x14ac:dyDescent="0.25">
      <c r="A134" s="79" t="s">
        <v>25</v>
      </c>
      <c r="B134" s="81" t="s">
        <v>26</v>
      </c>
      <c r="C134" s="80">
        <v>792</v>
      </c>
      <c r="D134" s="80">
        <v>757</v>
      </c>
      <c r="E134" s="80">
        <v>42587</v>
      </c>
      <c r="F134" s="80">
        <v>39340</v>
      </c>
      <c r="G134" s="80">
        <v>141520</v>
      </c>
      <c r="H134" s="80">
        <v>33.6</v>
      </c>
      <c r="I134" s="80">
        <v>112512</v>
      </c>
      <c r="J134" s="80">
        <v>29008</v>
      </c>
      <c r="K134" s="80">
        <v>25.2</v>
      </c>
      <c r="L134" s="80">
        <v>81.099999999999994</v>
      </c>
      <c r="M134" s="80">
        <v>439255</v>
      </c>
      <c r="N134" s="80">
        <v>18.5</v>
      </c>
      <c r="O134" s="80">
        <v>350048</v>
      </c>
      <c r="P134" s="80">
        <v>89207</v>
      </c>
      <c r="Q134" s="80">
        <v>10.7</v>
      </c>
      <c r="R134" s="80">
        <v>64</v>
      </c>
      <c r="S134" s="80">
        <v>3.1</v>
      </c>
    </row>
    <row r="135" spans="1:19" s="44" customFormat="1" x14ac:dyDescent="0.25">
      <c r="A135" s="79" t="s">
        <v>27</v>
      </c>
      <c r="B135" s="81" t="s">
        <v>28</v>
      </c>
      <c r="C135" s="80">
        <v>94</v>
      </c>
      <c r="D135" s="80">
        <v>91</v>
      </c>
      <c r="E135" s="80">
        <v>4833</v>
      </c>
      <c r="F135" s="80">
        <v>4669</v>
      </c>
      <c r="G135" s="80">
        <v>12907</v>
      </c>
      <c r="H135" s="80">
        <v>50.4</v>
      </c>
      <c r="I135" s="80">
        <v>10901</v>
      </c>
      <c r="J135" s="80">
        <v>2006</v>
      </c>
      <c r="K135" s="80">
        <v>45</v>
      </c>
      <c r="L135" s="80">
        <v>88.4</v>
      </c>
      <c r="M135" s="80">
        <v>46647</v>
      </c>
      <c r="N135" s="80">
        <v>18.3</v>
      </c>
      <c r="O135" s="80">
        <v>41303</v>
      </c>
      <c r="P135" s="80">
        <v>5344</v>
      </c>
      <c r="Q135" s="80">
        <v>13.2</v>
      </c>
      <c r="R135" s="80">
        <v>80.400000000000006</v>
      </c>
      <c r="S135" s="80">
        <v>3.6</v>
      </c>
    </row>
    <row r="136" spans="1:19" s="44" customFormat="1" x14ac:dyDescent="0.25">
      <c r="A136" s="79" t="s">
        <v>29</v>
      </c>
      <c r="B136" s="81" t="s">
        <v>30</v>
      </c>
      <c r="C136" s="80">
        <v>185</v>
      </c>
      <c r="D136" s="80">
        <v>172</v>
      </c>
      <c r="E136" s="80">
        <v>10669</v>
      </c>
      <c r="F136" s="80">
        <v>9984</v>
      </c>
      <c r="G136" s="80">
        <v>30044</v>
      </c>
      <c r="H136" s="80">
        <v>72.2</v>
      </c>
      <c r="I136" s="80">
        <v>26063</v>
      </c>
      <c r="J136" s="80">
        <v>3981</v>
      </c>
      <c r="K136" s="80">
        <v>61.9</v>
      </c>
      <c r="L136" s="80">
        <v>195.5</v>
      </c>
      <c r="M136" s="80">
        <v>84973</v>
      </c>
      <c r="N136" s="80">
        <v>29.6</v>
      </c>
      <c r="O136" s="80">
        <v>76744</v>
      </c>
      <c r="P136" s="80">
        <v>8229</v>
      </c>
      <c r="Q136" s="80">
        <v>24.4</v>
      </c>
      <c r="R136" s="80">
        <v>112</v>
      </c>
      <c r="S136" s="80">
        <v>2.8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630204</v>
      </c>
      <c r="H137" s="33">
        <f>G137/'2021'!G137*100-100</f>
        <v>54.666470328375794</v>
      </c>
      <c r="I137" s="31">
        <f>SUM(I130:I136)</f>
        <v>509724</v>
      </c>
      <c r="J137" s="31">
        <f>SUM(J130:J136)</f>
        <v>120480</v>
      </c>
      <c r="K137" s="33">
        <f>I137/'2021'!I137*100-100</f>
        <v>46.32398744951243</v>
      </c>
      <c r="L137" s="33">
        <f>J137/'2021'!J137*100-100</f>
        <v>103.83372527788586</v>
      </c>
      <c r="M137" s="31">
        <f>SUM(M130:M136)</f>
        <v>1769501</v>
      </c>
      <c r="N137" s="33">
        <f>M137/'2021'!M137*100-100</f>
        <v>32.111862361840707</v>
      </c>
      <c r="O137" s="31">
        <f>SUM(O130:O136)</f>
        <v>1488020</v>
      </c>
      <c r="P137" s="31">
        <f>SUM(P130:P136)</f>
        <v>281481</v>
      </c>
      <c r="Q137" s="33">
        <f>O137/'2021'!O137*100-100</f>
        <v>25.995546185045001</v>
      </c>
      <c r="R137" s="33">
        <f>P137/'2021'!P137*100-100</f>
        <v>77.718358945866441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9203471</v>
      </c>
      <c r="H138" s="38">
        <f>G138/'2021'!G138*100-100</f>
        <v>65.790786805724679</v>
      </c>
      <c r="I138" s="35">
        <f>I137+I126+I115+I104+I93+I82+I71+I60+I49+I38+I27+I16</f>
        <v>7862917</v>
      </c>
      <c r="J138" s="35">
        <f>J137+J126+J115+J104+J93+J82+J71+J60+J49+J38+J27+J16</f>
        <v>1340554</v>
      </c>
      <c r="K138" s="38">
        <f>I138/'2021'!I138*100-100</f>
        <v>59.396452129575692</v>
      </c>
      <c r="L138" s="38">
        <f>J138/'2021'!J138*100-100</f>
        <v>116.80410787207376</v>
      </c>
      <c r="M138" s="35">
        <f>M137+M126+M115+M104+M93+M82+M71+M60+M49+M38+M27+M16</f>
        <v>25983017</v>
      </c>
      <c r="N138" s="38">
        <f>M138/'2021'!M138*100-100</f>
        <v>45.747497155925942</v>
      </c>
      <c r="O138" s="35">
        <f>O137+O126+O115+O104+O93+O82+O71+O60+O49+O38+O27+O16</f>
        <v>22565739</v>
      </c>
      <c r="P138" s="35">
        <f>P137+P126+P115+P104+P93+P82+P71+P60+P49+P38+P27+P16</f>
        <v>3417278</v>
      </c>
      <c r="Q138" s="38">
        <f>O138/'2021'!O138*100-100</f>
        <v>40.165859261563497</v>
      </c>
      <c r="R138" s="38">
        <f>P138/'2021'!P138*100-100</f>
        <v>97.746898774207864</v>
      </c>
      <c r="S138" s="35"/>
    </row>
    <row r="139" spans="1:19" x14ac:dyDescent="0.25">
      <c r="A139" s="3" t="s">
        <v>42</v>
      </c>
      <c r="N139" s="38">
        <f>M138/'2019'!M138*100-100</f>
        <v>-7.4865424215387861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85:S85"/>
    <mergeCell ref="A96:S96"/>
    <mergeCell ref="A107:S107"/>
    <mergeCell ref="A118:S118"/>
    <mergeCell ref="A129:S129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70"/>
  <sheetViews>
    <sheetView zoomScale="90" zoomScaleNormal="90" workbookViewId="0">
      <pane xSplit="2" ySplit="6" topLeftCell="I115" activePane="bottomRight" state="frozen"/>
      <selection pane="topRight"/>
      <selection pane="bottomLeft"/>
      <selection pane="bottomRight" activeCell="N139" sqref="N139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39" customWidth="1" collapsed="1"/>
    <col min="9" max="9" width="9.8867187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ht="13.8" thickBot="1" x14ac:dyDescent="0.3">
      <c r="A2" s="102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03" t="s">
        <v>2</v>
      </c>
      <c r="B3" s="104"/>
      <c r="C3" s="109" t="s">
        <v>3</v>
      </c>
      <c r="D3" s="109" t="s">
        <v>4</v>
      </c>
      <c r="E3" s="109" t="s">
        <v>5</v>
      </c>
      <c r="F3" s="109" t="s">
        <v>6</v>
      </c>
      <c r="G3" s="112" t="s">
        <v>7</v>
      </c>
      <c r="H3" s="113"/>
      <c r="I3" s="118" t="s">
        <v>7</v>
      </c>
      <c r="J3" s="104"/>
      <c r="K3" s="104"/>
      <c r="L3" s="104"/>
      <c r="M3" s="112" t="s">
        <v>8</v>
      </c>
      <c r="N3" s="113"/>
      <c r="O3" s="118" t="s">
        <v>8</v>
      </c>
      <c r="P3" s="104"/>
      <c r="Q3" s="104"/>
      <c r="R3" s="104"/>
      <c r="S3" s="120" t="s">
        <v>9</v>
      </c>
    </row>
    <row r="4" spans="1:19" x14ac:dyDescent="0.25">
      <c r="A4" s="105"/>
      <c r="B4" s="106"/>
      <c r="C4" s="110"/>
      <c r="D4" s="110"/>
      <c r="E4" s="110"/>
      <c r="F4" s="110"/>
      <c r="G4" s="114"/>
      <c r="H4" s="115"/>
      <c r="I4" s="122" t="s">
        <v>10</v>
      </c>
      <c r="J4" s="106"/>
      <c r="K4" s="106"/>
      <c r="L4" s="106"/>
      <c r="M4" s="114"/>
      <c r="N4" s="115"/>
      <c r="O4" s="122" t="s">
        <v>10</v>
      </c>
      <c r="P4" s="106"/>
      <c r="Q4" s="106"/>
      <c r="R4" s="106"/>
      <c r="S4" s="121"/>
    </row>
    <row r="5" spans="1:19" ht="25.5" customHeight="1" x14ac:dyDescent="0.25">
      <c r="A5" s="105"/>
      <c r="B5" s="106"/>
      <c r="C5" s="111"/>
      <c r="D5" s="111"/>
      <c r="E5" s="111"/>
      <c r="F5" s="111"/>
      <c r="G5" s="116"/>
      <c r="H5" s="117"/>
      <c r="I5" s="6" t="s">
        <v>11</v>
      </c>
      <c r="J5" s="6" t="s">
        <v>12</v>
      </c>
      <c r="K5" s="40" t="s">
        <v>11</v>
      </c>
      <c r="L5" s="40" t="s">
        <v>12</v>
      </c>
      <c r="M5" s="116"/>
      <c r="N5" s="117"/>
      <c r="O5" s="6" t="s">
        <v>11</v>
      </c>
      <c r="P5" s="6" t="s">
        <v>12</v>
      </c>
      <c r="Q5" s="40" t="s">
        <v>11</v>
      </c>
      <c r="R5" s="40" t="s">
        <v>12</v>
      </c>
      <c r="S5" s="121"/>
    </row>
    <row r="6" spans="1:19" ht="38.25" customHeight="1" thickBot="1" x14ac:dyDescent="0.3">
      <c r="A6" s="107"/>
      <c r="B6" s="108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19" t="s">
        <v>86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</row>
    <row r="8" spans="1:19" x14ac:dyDescent="0.25">
      <c r="A8" s="119" t="s">
        <v>16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</row>
    <row r="9" spans="1:19" s="44" customFormat="1" x14ac:dyDescent="0.25">
      <c r="A9" s="42" t="s">
        <v>17</v>
      </c>
      <c r="B9" s="43" t="s">
        <v>18</v>
      </c>
      <c r="C9" s="41">
        <v>438</v>
      </c>
      <c r="D9" s="41">
        <v>312</v>
      </c>
      <c r="E9" s="41">
        <v>21269</v>
      </c>
      <c r="F9" s="41">
        <v>15229</v>
      </c>
      <c r="G9" s="41">
        <v>11143</v>
      </c>
      <c r="H9" s="41">
        <v>-84.5</v>
      </c>
      <c r="I9" s="41">
        <v>9653</v>
      </c>
      <c r="J9" s="41">
        <v>1490</v>
      </c>
      <c r="K9" s="41">
        <v>-82.6</v>
      </c>
      <c r="L9" s="41">
        <v>-91</v>
      </c>
      <c r="M9" s="41">
        <v>34381</v>
      </c>
      <c r="N9" s="41">
        <v>-78.099999999999994</v>
      </c>
      <c r="O9" s="41">
        <v>30918</v>
      </c>
      <c r="P9" s="41">
        <v>3463</v>
      </c>
      <c r="Q9" s="41">
        <v>-74.5</v>
      </c>
      <c r="R9" s="41">
        <v>-90.4</v>
      </c>
      <c r="S9" s="41">
        <v>3.1</v>
      </c>
    </row>
    <row r="10" spans="1:19" s="44" customFormat="1" x14ac:dyDescent="0.25">
      <c r="A10" s="42" t="s">
        <v>19</v>
      </c>
      <c r="B10" s="43" t="s">
        <v>20</v>
      </c>
      <c r="C10" s="41">
        <v>546</v>
      </c>
      <c r="D10" s="41">
        <v>430</v>
      </c>
      <c r="E10" s="41">
        <v>29512</v>
      </c>
      <c r="F10" s="41">
        <v>23765</v>
      </c>
      <c r="G10" s="41">
        <v>26585</v>
      </c>
      <c r="H10" s="41">
        <v>-81.599999999999994</v>
      </c>
      <c r="I10" s="41">
        <v>23826</v>
      </c>
      <c r="J10" s="41">
        <v>2759</v>
      </c>
      <c r="K10" s="41">
        <v>-79.400000000000006</v>
      </c>
      <c r="L10" s="41">
        <v>-90.6</v>
      </c>
      <c r="M10" s="41">
        <v>89509</v>
      </c>
      <c r="N10" s="41">
        <v>-69</v>
      </c>
      <c r="O10" s="41">
        <v>79679</v>
      </c>
      <c r="P10" s="41">
        <v>9830</v>
      </c>
      <c r="Q10" s="41">
        <v>-66</v>
      </c>
      <c r="R10" s="41">
        <v>-81.8</v>
      </c>
      <c r="S10" s="41">
        <v>3.4</v>
      </c>
    </row>
    <row r="11" spans="1:19" s="44" customFormat="1" x14ac:dyDescent="0.25">
      <c r="A11" s="42" t="s">
        <v>21</v>
      </c>
      <c r="B11" s="43" t="s">
        <v>22</v>
      </c>
      <c r="C11" s="41">
        <v>547</v>
      </c>
      <c r="D11" s="41">
        <v>459</v>
      </c>
      <c r="E11" s="41">
        <v>26984</v>
      </c>
      <c r="F11" s="41">
        <v>22346</v>
      </c>
      <c r="G11" s="41">
        <v>18745</v>
      </c>
      <c r="H11" s="41">
        <v>-82.7</v>
      </c>
      <c r="I11" s="41">
        <v>16679</v>
      </c>
      <c r="J11" s="41">
        <v>2066</v>
      </c>
      <c r="K11" s="41">
        <v>-82.7</v>
      </c>
      <c r="L11" s="41">
        <v>-82.6</v>
      </c>
      <c r="M11" s="41">
        <v>68334</v>
      </c>
      <c r="N11" s="41">
        <v>-74.3</v>
      </c>
      <c r="O11" s="41">
        <v>57593</v>
      </c>
      <c r="P11" s="41">
        <v>10741</v>
      </c>
      <c r="Q11" s="41">
        <v>-76.099999999999994</v>
      </c>
      <c r="R11" s="41">
        <v>-57.2</v>
      </c>
      <c r="S11" s="41">
        <v>3.6</v>
      </c>
    </row>
    <row r="12" spans="1:19" s="44" customFormat="1" x14ac:dyDescent="0.25">
      <c r="A12" s="42" t="s">
        <v>23</v>
      </c>
      <c r="B12" s="43" t="s">
        <v>24</v>
      </c>
      <c r="C12" s="41">
        <v>682</v>
      </c>
      <c r="D12" s="41">
        <v>546</v>
      </c>
      <c r="E12" s="41">
        <v>37951</v>
      </c>
      <c r="F12" s="41">
        <v>31507</v>
      </c>
      <c r="G12" s="41">
        <v>25571</v>
      </c>
      <c r="H12" s="41">
        <v>-80.7</v>
      </c>
      <c r="I12" s="41">
        <v>23896</v>
      </c>
      <c r="J12" s="41">
        <v>1675</v>
      </c>
      <c r="K12" s="41">
        <v>-79.8</v>
      </c>
      <c r="L12" s="41">
        <v>-88.2</v>
      </c>
      <c r="M12" s="41">
        <v>192234</v>
      </c>
      <c r="N12" s="41">
        <v>-56.7</v>
      </c>
      <c r="O12" s="41">
        <v>184980</v>
      </c>
      <c r="P12" s="41">
        <v>7254</v>
      </c>
      <c r="Q12" s="41">
        <v>-55.2</v>
      </c>
      <c r="R12" s="41">
        <v>-76.7</v>
      </c>
      <c r="S12" s="41">
        <v>7.5</v>
      </c>
    </row>
    <row r="13" spans="1:19" s="44" customFormat="1" x14ac:dyDescent="0.25">
      <c r="A13" s="42" t="s">
        <v>25</v>
      </c>
      <c r="B13" s="43" t="s">
        <v>26</v>
      </c>
      <c r="C13" s="41">
        <v>825</v>
      </c>
      <c r="D13" s="41">
        <v>630</v>
      </c>
      <c r="E13" s="41">
        <v>43244</v>
      </c>
      <c r="F13" s="41">
        <v>33922</v>
      </c>
      <c r="G13" s="41">
        <v>15835</v>
      </c>
      <c r="H13" s="41">
        <v>-89.8</v>
      </c>
      <c r="I13" s="41">
        <v>13889</v>
      </c>
      <c r="J13" s="41">
        <v>1946</v>
      </c>
      <c r="K13" s="41">
        <v>-88.4</v>
      </c>
      <c r="L13" s="41">
        <v>-94.5</v>
      </c>
      <c r="M13" s="41">
        <v>105893</v>
      </c>
      <c r="N13" s="41">
        <v>-77.900000000000006</v>
      </c>
      <c r="O13" s="41">
        <v>96933</v>
      </c>
      <c r="P13" s="41">
        <v>8960</v>
      </c>
      <c r="Q13" s="41">
        <v>-74</v>
      </c>
      <c r="R13" s="41">
        <v>-91.5</v>
      </c>
      <c r="S13" s="41">
        <v>6.7</v>
      </c>
    </row>
    <row r="14" spans="1:19" s="44" customFormat="1" x14ac:dyDescent="0.25">
      <c r="A14" s="42" t="s">
        <v>27</v>
      </c>
      <c r="B14" s="43" t="s">
        <v>28</v>
      </c>
      <c r="C14" s="41">
        <v>102</v>
      </c>
      <c r="D14" s="41">
        <v>87</v>
      </c>
      <c r="E14" s="41">
        <v>4958</v>
      </c>
      <c r="F14" s="41">
        <v>4305</v>
      </c>
      <c r="G14" s="41">
        <v>3269</v>
      </c>
      <c r="H14" s="41">
        <v>-79.400000000000006</v>
      </c>
      <c r="I14" s="41">
        <v>3071</v>
      </c>
      <c r="J14" s="41">
        <v>198</v>
      </c>
      <c r="K14" s="41">
        <v>-76</v>
      </c>
      <c r="L14" s="41">
        <v>-93.6</v>
      </c>
      <c r="M14" s="41">
        <v>31742</v>
      </c>
      <c r="N14" s="41">
        <v>-39.6</v>
      </c>
      <c r="O14" s="41">
        <v>31123</v>
      </c>
      <c r="P14" s="41">
        <v>619</v>
      </c>
      <c r="Q14" s="41">
        <v>-33.200000000000003</v>
      </c>
      <c r="R14" s="41">
        <v>-89.7</v>
      </c>
      <c r="S14" s="41">
        <v>9.6999999999999993</v>
      </c>
    </row>
    <row r="15" spans="1:19" s="44" customFormat="1" x14ac:dyDescent="0.25">
      <c r="A15" s="42" t="s">
        <v>29</v>
      </c>
      <c r="B15" s="43" t="s">
        <v>30</v>
      </c>
      <c r="C15" s="41">
        <v>201</v>
      </c>
      <c r="D15" s="41">
        <v>153</v>
      </c>
      <c r="E15" s="41">
        <v>11238</v>
      </c>
      <c r="F15" s="41">
        <v>8721</v>
      </c>
      <c r="G15" s="41">
        <v>5693</v>
      </c>
      <c r="H15" s="41">
        <v>-86.1</v>
      </c>
      <c r="I15" s="41">
        <v>5262</v>
      </c>
      <c r="J15" s="41">
        <v>431</v>
      </c>
      <c r="K15" s="41">
        <v>-85</v>
      </c>
      <c r="L15" s="41">
        <v>-92.6</v>
      </c>
      <c r="M15" s="41">
        <v>38133</v>
      </c>
      <c r="N15" s="41">
        <v>-64.5</v>
      </c>
      <c r="O15" s="41">
        <v>35667</v>
      </c>
      <c r="P15" s="41">
        <v>2466</v>
      </c>
      <c r="Q15" s="41">
        <v>-62.6</v>
      </c>
      <c r="R15" s="41">
        <v>-79.5</v>
      </c>
      <c r="S15" s="41">
        <v>6.7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106841</v>
      </c>
      <c r="H16" s="33">
        <f>G16/'2020'!G16*100-100</f>
        <v>-84.033182693112394</v>
      </c>
      <c r="I16" s="31">
        <f>SUM(I9:I15)</f>
        <v>96276</v>
      </c>
      <c r="J16" s="31">
        <f>SUM(J9:J15)</f>
        <v>10565</v>
      </c>
      <c r="K16" s="33">
        <f>I16/'2020'!I16*100-100</f>
        <v>-82.589668379802589</v>
      </c>
      <c r="L16" s="33">
        <f>J16/'2020'!J16*100-100</f>
        <v>-90.904943096709772</v>
      </c>
      <c r="M16" s="31">
        <f>SUM(M9:M15)</f>
        <v>560226</v>
      </c>
      <c r="N16" s="33">
        <f>M16/'2020'!M16*100-100</f>
        <v>-68.768149674009692</v>
      </c>
      <c r="O16" s="31">
        <f>SUM(O9:O15)</f>
        <v>516893</v>
      </c>
      <c r="P16" s="31">
        <f>SUM(P9:P15)</f>
        <v>43333</v>
      </c>
      <c r="Q16" s="33">
        <f>O16/'2020'!O16*100-100</f>
        <v>-66.078818432267624</v>
      </c>
      <c r="R16" s="33">
        <f>P16/'2020'!P16*100-100</f>
        <v>-83.948303260865544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19" t="s">
        <v>31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</row>
    <row r="20" spans="1:19" s="44" customFormat="1" x14ac:dyDescent="0.25">
      <c r="A20" s="42" t="s">
        <v>17</v>
      </c>
      <c r="B20" s="43" t="s">
        <v>18</v>
      </c>
      <c r="C20" s="41">
        <v>438</v>
      </c>
      <c r="D20" s="41">
        <v>294</v>
      </c>
      <c r="E20" s="41">
        <v>21260</v>
      </c>
      <c r="F20" s="41">
        <v>14438</v>
      </c>
      <c r="G20" s="41">
        <v>12327</v>
      </c>
      <c r="H20" s="41">
        <v>-84.1</v>
      </c>
      <c r="I20" s="41">
        <v>10914</v>
      </c>
      <c r="J20" s="41">
        <v>1413</v>
      </c>
      <c r="K20" s="41">
        <v>-81.2</v>
      </c>
      <c r="L20" s="41">
        <v>-92.8</v>
      </c>
      <c r="M20" s="41">
        <v>37696</v>
      </c>
      <c r="N20" s="41">
        <v>-78.099999999999994</v>
      </c>
      <c r="O20" s="41">
        <v>34684</v>
      </c>
      <c r="P20" s="41">
        <v>3012</v>
      </c>
      <c r="Q20" s="41">
        <v>-72.5</v>
      </c>
      <c r="R20" s="41">
        <v>-93.5</v>
      </c>
      <c r="S20" s="41">
        <v>3.1</v>
      </c>
    </row>
    <row r="21" spans="1:19" s="44" customFormat="1" x14ac:dyDescent="0.25">
      <c r="A21" s="42" t="s">
        <v>19</v>
      </c>
      <c r="B21" s="43" t="s">
        <v>20</v>
      </c>
      <c r="C21" s="41">
        <v>546</v>
      </c>
      <c r="D21" s="41">
        <v>432</v>
      </c>
      <c r="E21" s="41">
        <v>29408</v>
      </c>
      <c r="F21" s="41">
        <v>23433</v>
      </c>
      <c r="G21" s="41">
        <v>27231</v>
      </c>
      <c r="H21" s="41">
        <v>-80.7</v>
      </c>
      <c r="I21" s="41">
        <v>24641</v>
      </c>
      <c r="J21" s="41">
        <v>2590</v>
      </c>
      <c r="K21" s="41">
        <v>-78</v>
      </c>
      <c r="L21" s="41">
        <v>-91</v>
      </c>
      <c r="M21" s="41">
        <v>93490</v>
      </c>
      <c r="N21" s="41">
        <v>-67.8</v>
      </c>
      <c r="O21" s="41">
        <v>84421</v>
      </c>
      <c r="P21" s="41">
        <v>9069</v>
      </c>
      <c r="Q21" s="41">
        <v>-63.9</v>
      </c>
      <c r="R21" s="41">
        <v>-84.1</v>
      </c>
      <c r="S21" s="41">
        <v>3.4</v>
      </c>
    </row>
    <row r="22" spans="1:19" s="44" customFormat="1" x14ac:dyDescent="0.25">
      <c r="A22" s="42" t="s">
        <v>21</v>
      </c>
      <c r="B22" s="43" t="s">
        <v>22</v>
      </c>
      <c r="C22" s="41">
        <v>555</v>
      </c>
      <c r="D22" s="41">
        <v>459</v>
      </c>
      <c r="E22" s="41">
        <v>27017</v>
      </c>
      <c r="F22" s="41">
        <v>21821</v>
      </c>
      <c r="G22" s="41">
        <v>21350</v>
      </c>
      <c r="H22" s="41">
        <v>-80.7</v>
      </c>
      <c r="I22" s="41">
        <v>18964</v>
      </c>
      <c r="J22" s="41">
        <v>2386</v>
      </c>
      <c r="K22" s="41">
        <v>-81</v>
      </c>
      <c r="L22" s="41">
        <v>-78</v>
      </c>
      <c r="M22" s="41">
        <v>77385</v>
      </c>
      <c r="N22" s="41">
        <v>-71.099999999999994</v>
      </c>
      <c r="O22" s="41">
        <v>66235</v>
      </c>
      <c r="P22" s="41">
        <v>11150</v>
      </c>
      <c r="Q22" s="41">
        <v>-72.599999999999994</v>
      </c>
      <c r="R22" s="41">
        <v>-57.3</v>
      </c>
      <c r="S22" s="41">
        <v>3.6</v>
      </c>
    </row>
    <row r="23" spans="1:19" s="44" customFormat="1" x14ac:dyDescent="0.25">
      <c r="A23" s="42" t="s">
        <v>23</v>
      </c>
      <c r="B23" s="43" t="s">
        <v>24</v>
      </c>
      <c r="C23" s="41">
        <v>680</v>
      </c>
      <c r="D23" s="41">
        <v>547</v>
      </c>
      <c r="E23" s="41">
        <v>37967</v>
      </c>
      <c r="F23" s="41">
        <v>31178</v>
      </c>
      <c r="G23" s="41">
        <v>28110</v>
      </c>
      <c r="H23" s="41">
        <v>-79.8</v>
      </c>
      <c r="I23" s="41">
        <v>26345</v>
      </c>
      <c r="J23" s="41">
        <v>1765</v>
      </c>
      <c r="K23" s="41">
        <v>-78.8</v>
      </c>
      <c r="L23" s="41">
        <v>-88</v>
      </c>
      <c r="M23" s="41">
        <v>217077</v>
      </c>
      <c r="N23" s="41">
        <v>-54.8</v>
      </c>
      <c r="O23" s="41">
        <v>208533</v>
      </c>
      <c r="P23" s="41">
        <v>8544</v>
      </c>
      <c r="Q23" s="41">
        <v>-53.3</v>
      </c>
      <c r="R23" s="41">
        <v>-74.7</v>
      </c>
      <c r="S23" s="41">
        <v>7.7</v>
      </c>
    </row>
    <row r="24" spans="1:19" s="44" customFormat="1" x14ac:dyDescent="0.25">
      <c r="A24" s="42" t="s">
        <v>25</v>
      </c>
      <c r="B24" s="43" t="s">
        <v>26</v>
      </c>
      <c r="C24" s="41">
        <v>825</v>
      </c>
      <c r="D24" s="41">
        <v>600</v>
      </c>
      <c r="E24" s="41">
        <v>43234</v>
      </c>
      <c r="F24" s="41">
        <v>29089</v>
      </c>
      <c r="G24" s="41">
        <v>15111</v>
      </c>
      <c r="H24" s="41">
        <v>-91.5</v>
      </c>
      <c r="I24" s="41">
        <v>14039</v>
      </c>
      <c r="J24" s="41">
        <v>1072</v>
      </c>
      <c r="K24" s="41">
        <v>-88.6</v>
      </c>
      <c r="L24" s="41">
        <v>-98</v>
      </c>
      <c r="M24" s="41">
        <v>104303</v>
      </c>
      <c r="N24" s="41">
        <v>-81.900000000000006</v>
      </c>
      <c r="O24" s="41">
        <v>98289</v>
      </c>
      <c r="P24" s="41">
        <v>6014</v>
      </c>
      <c r="Q24" s="41">
        <v>-74.7</v>
      </c>
      <c r="R24" s="41">
        <v>-96.8</v>
      </c>
      <c r="S24" s="41">
        <v>6.9</v>
      </c>
    </row>
    <row r="25" spans="1:19" s="44" customFormat="1" x14ac:dyDescent="0.25">
      <c r="A25" s="42" t="s">
        <v>27</v>
      </c>
      <c r="B25" s="43" t="s">
        <v>28</v>
      </c>
      <c r="C25" s="41">
        <v>101</v>
      </c>
      <c r="D25" s="41">
        <v>78</v>
      </c>
      <c r="E25" s="41">
        <v>4938</v>
      </c>
      <c r="F25" s="41">
        <v>3975</v>
      </c>
      <c r="G25" s="41">
        <v>3717</v>
      </c>
      <c r="H25" s="41">
        <v>-78.900000000000006</v>
      </c>
      <c r="I25" s="41">
        <v>3386</v>
      </c>
      <c r="J25" s="41">
        <v>331</v>
      </c>
      <c r="K25" s="41">
        <v>-75.400000000000006</v>
      </c>
      <c r="L25" s="41">
        <v>-91.3</v>
      </c>
      <c r="M25" s="41">
        <v>30145</v>
      </c>
      <c r="N25" s="41">
        <v>-47.2</v>
      </c>
      <c r="O25" s="41">
        <v>29181</v>
      </c>
      <c r="P25" s="41">
        <v>964</v>
      </c>
      <c r="Q25" s="41">
        <v>-40.1</v>
      </c>
      <c r="R25" s="41">
        <v>-88.5</v>
      </c>
      <c r="S25" s="41">
        <v>8.1</v>
      </c>
    </row>
    <row r="26" spans="1:19" s="44" customFormat="1" x14ac:dyDescent="0.25">
      <c r="A26" s="42" t="s">
        <v>29</v>
      </c>
      <c r="B26" s="43" t="s">
        <v>30</v>
      </c>
      <c r="C26" s="41">
        <v>200</v>
      </c>
      <c r="D26" s="41">
        <v>149</v>
      </c>
      <c r="E26" s="41">
        <v>11195</v>
      </c>
      <c r="F26" s="41">
        <v>8263</v>
      </c>
      <c r="G26" s="41">
        <v>6646</v>
      </c>
      <c r="H26" s="41">
        <v>-84.2</v>
      </c>
      <c r="I26" s="41">
        <v>6134</v>
      </c>
      <c r="J26" s="41">
        <v>512</v>
      </c>
      <c r="K26" s="41">
        <v>-82.9</v>
      </c>
      <c r="L26" s="41">
        <v>-91.5</v>
      </c>
      <c r="M26" s="41">
        <v>40418</v>
      </c>
      <c r="N26" s="41">
        <v>-63.5</v>
      </c>
      <c r="O26" s="41">
        <v>37599</v>
      </c>
      <c r="P26" s="41">
        <v>2819</v>
      </c>
      <c r="Q26" s="41">
        <v>-61.6</v>
      </c>
      <c r="R26" s="41">
        <v>-78.099999999999994</v>
      </c>
      <c r="S26" s="41">
        <v>6.1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114492</v>
      </c>
      <c r="H27" s="33">
        <f>G27/'2020'!G27*100-100</f>
        <v>-83.782865010184224</v>
      </c>
      <c r="I27" s="31">
        <f>SUM(I20:I26)</f>
        <v>104423</v>
      </c>
      <c r="J27" s="31">
        <f>SUM(J20:J26)</f>
        <v>10069</v>
      </c>
      <c r="K27" s="33">
        <f>I27/'2020'!I27*100-100</f>
        <v>-81.597071688643098</v>
      </c>
      <c r="L27" s="33">
        <f>J27/'2020'!J27*100-100</f>
        <v>-92.73353155129611</v>
      </c>
      <c r="M27" s="31">
        <f>SUM(M20:M26)</f>
        <v>600514</v>
      </c>
      <c r="N27" s="33">
        <f>M27/'2020'!M27*100-100</f>
        <v>-69.312446183052998</v>
      </c>
      <c r="O27" s="31">
        <f>SUM(O20:O26)</f>
        <v>558942</v>
      </c>
      <c r="P27" s="31">
        <f>SUM(P20:P26)</f>
        <v>41572</v>
      </c>
      <c r="Q27" s="33">
        <f>O27/'2020'!O27*100-100</f>
        <v>-64.713480344189747</v>
      </c>
      <c r="R27" s="33">
        <f>P27/'2020'!P27*100-100</f>
        <v>-88.850357377532816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221333</v>
      </c>
      <c r="H28" s="38">
        <f>G28/'2020'!G28*100-100</f>
        <v>-83.904669931308717</v>
      </c>
      <c r="I28" s="35">
        <f>I27+I16</f>
        <v>200699</v>
      </c>
      <c r="J28" s="35">
        <f>J27+J16</f>
        <v>20634</v>
      </c>
      <c r="K28" s="38">
        <f>I28/'2020'!I28*100-100</f>
        <v>-82.086971888811931</v>
      </c>
      <c r="L28" s="38">
        <f>J28/'2020'!J28*100-100</f>
        <v>-91.899658461900842</v>
      </c>
      <c r="M28" s="35">
        <f>M27+M16</f>
        <v>1160740</v>
      </c>
      <c r="N28" s="38">
        <f>M28/'2020'!M28*100-100</f>
        <v>-69.052132575060725</v>
      </c>
      <c r="O28" s="35">
        <f>O27+O16</f>
        <v>1075835</v>
      </c>
      <c r="P28" s="35">
        <f>P27+P16</f>
        <v>84905</v>
      </c>
      <c r="Q28" s="38">
        <f>O28/'2020'!O28*100-100</f>
        <v>-65.382924857842283</v>
      </c>
      <c r="R28" s="38">
        <f>P28/'2020'!P28*100-100</f>
        <v>-86.79166912979494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19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44" customFormat="1" x14ac:dyDescent="0.25">
      <c r="A31" s="42" t="s">
        <v>17</v>
      </c>
      <c r="B31" s="43" t="s">
        <v>18</v>
      </c>
      <c r="C31" s="41">
        <v>438</v>
      </c>
      <c r="D31" s="41">
        <v>312</v>
      </c>
      <c r="E31" s="41">
        <v>21269</v>
      </c>
      <c r="F31" s="41">
        <v>15068</v>
      </c>
      <c r="G31" s="41">
        <v>17020</v>
      </c>
      <c r="H31" s="41">
        <v>-57.4</v>
      </c>
      <c r="I31" s="41">
        <v>15109</v>
      </c>
      <c r="J31" s="41">
        <v>1911</v>
      </c>
      <c r="K31" s="41">
        <v>-54.2</v>
      </c>
      <c r="L31" s="41">
        <v>-72.599999999999994</v>
      </c>
      <c r="M31" s="41">
        <v>49448</v>
      </c>
      <c r="N31" s="41">
        <v>-50.4</v>
      </c>
      <c r="O31" s="41">
        <v>44815</v>
      </c>
      <c r="P31" s="41">
        <v>4633</v>
      </c>
      <c r="Q31" s="41">
        <v>-45.8</v>
      </c>
      <c r="R31" s="41">
        <v>-72.8</v>
      </c>
      <c r="S31" s="41">
        <v>2.9</v>
      </c>
    </row>
    <row r="32" spans="1:19" s="44" customFormat="1" x14ac:dyDescent="0.25">
      <c r="A32" s="42" t="s">
        <v>19</v>
      </c>
      <c r="B32" s="43" t="s">
        <v>20</v>
      </c>
      <c r="C32" s="41">
        <v>546</v>
      </c>
      <c r="D32" s="41">
        <v>445</v>
      </c>
      <c r="E32" s="41">
        <v>29517</v>
      </c>
      <c r="F32" s="41">
        <v>25054</v>
      </c>
      <c r="G32" s="41">
        <v>38793</v>
      </c>
      <c r="H32" s="41">
        <v>-43.4</v>
      </c>
      <c r="I32" s="41">
        <v>35017</v>
      </c>
      <c r="J32" s="41">
        <v>3776</v>
      </c>
      <c r="K32" s="41">
        <v>-40.299999999999997</v>
      </c>
      <c r="L32" s="41">
        <v>-61.6</v>
      </c>
      <c r="M32" s="41">
        <v>129083</v>
      </c>
      <c r="N32" s="41">
        <v>-24.4</v>
      </c>
      <c r="O32" s="41">
        <v>117261</v>
      </c>
      <c r="P32" s="41">
        <v>11822</v>
      </c>
      <c r="Q32" s="41">
        <v>-21.2</v>
      </c>
      <c r="R32" s="41">
        <v>-45.9</v>
      </c>
      <c r="S32" s="41">
        <v>3.3</v>
      </c>
    </row>
    <row r="33" spans="1:19" s="44" customFormat="1" x14ac:dyDescent="0.25">
      <c r="A33" s="42" t="s">
        <v>21</v>
      </c>
      <c r="B33" s="43" t="s">
        <v>22</v>
      </c>
      <c r="C33" s="41">
        <v>557</v>
      </c>
      <c r="D33" s="41">
        <v>481</v>
      </c>
      <c r="E33" s="41">
        <v>27049</v>
      </c>
      <c r="F33" s="41">
        <v>23180</v>
      </c>
      <c r="G33" s="41">
        <v>30372</v>
      </c>
      <c r="H33" s="41">
        <v>-43.7</v>
      </c>
      <c r="I33" s="41">
        <v>27030</v>
      </c>
      <c r="J33" s="41">
        <v>3342</v>
      </c>
      <c r="K33" s="41">
        <v>-45.2</v>
      </c>
      <c r="L33" s="41">
        <v>-27.7</v>
      </c>
      <c r="M33" s="41">
        <v>102509</v>
      </c>
      <c r="N33" s="41">
        <v>-31</v>
      </c>
      <c r="O33" s="41">
        <v>87724</v>
      </c>
      <c r="P33" s="41">
        <v>14785</v>
      </c>
      <c r="Q33" s="41">
        <v>-34.9</v>
      </c>
      <c r="R33" s="41">
        <v>6.7</v>
      </c>
      <c r="S33" s="41">
        <v>3.4</v>
      </c>
    </row>
    <row r="34" spans="1:19" s="44" customFormat="1" x14ac:dyDescent="0.25">
      <c r="A34" s="42" t="s">
        <v>23</v>
      </c>
      <c r="B34" s="43" t="s">
        <v>24</v>
      </c>
      <c r="C34" s="41">
        <v>677</v>
      </c>
      <c r="D34" s="41">
        <v>571</v>
      </c>
      <c r="E34" s="41">
        <v>37735</v>
      </c>
      <c r="F34" s="41">
        <v>32884</v>
      </c>
      <c r="G34" s="41">
        <v>37860</v>
      </c>
      <c r="H34" s="41">
        <v>-47.6</v>
      </c>
      <c r="I34" s="41">
        <v>35285</v>
      </c>
      <c r="J34" s="41">
        <v>2575</v>
      </c>
      <c r="K34" s="41">
        <v>-47</v>
      </c>
      <c r="L34" s="41">
        <v>-54.6</v>
      </c>
      <c r="M34" s="41">
        <v>261779</v>
      </c>
      <c r="N34" s="41">
        <v>-25</v>
      </c>
      <c r="O34" s="41">
        <v>249408</v>
      </c>
      <c r="P34" s="41">
        <v>12371</v>
      </c>
      <c r="Q34" s="41">
        <v>-25.5</v>
      </c>
      <c r="R34" s="41">
        <v>-12.3</v>
      </c>
      <c r="S34" s="41">
        <v>6.9</v>
      </c>
    </row>
    <row r="35" spans="1:19" s="44" customFormat="1" x14ac:dyDescent="0.25">
      <c r="A35" s="42" t="s">
        <v>25</v>
      </c>
      <c r="B35" s="43" t="s">
        <v>26</v>
      </c>
      <c r="C35" s="41">
        <v>825</v>
      </c>
      <c r="D35" s="41">
        <v>637</v>
      </c>
      <c r="E35" s="41">
        <v>43156</v>
      </c>
      <c r="F35" s="41">
        <v>34708</v>
      </c>
      <c r="G35" s="41">
        <v>20678</v>
      </c>
      <c r="H35" s="41">
        <v>-72.900000000000006</v>
      </c>
      <c r="I35" s="41">
        <v>19173</v>
      </c>
      <c r="J35" s="41">
        <v>1505</v>
      </c>
      <c r="K35" s="41">
        <v>-68.400000000000006</v>
      </c>
      <c r="L35" s="41">
        <v>-90.3</v>
      </c>
      <c r="M35" s="41">
        <v>129773</v>
      </c>
      <c r="N35" s="41">
        <v>-49.7</v>
      </c>
      <c r="O35" s="41">
        <v>122513</v>
      </c>
      <c r="P35" s="41">
        <v>7260</v>
      </c>
      <c r="Q35" s="41">
        <v>-43</v>
      </c>
      <c r="R35" s="41">
        <v>-83.1</v>
      </c>
      <c r="S35" s="41">
        <v>6.3</v>
      </c>
    </row>
    <row r="36" spans="1:19" s="44" customFormat="1" x14ac:dyDescent="0.25">
      <c r="A36" s="42" t="s">
        <v>27</v>
      </c>
      <c r="B36" s="43" t="s">
        <v>28</v>
      </c>
      <c r="C36" s="41">
        <v>101</v>
      </c>
      <c r="D36" s="41">
        <v>80</v>
      </c>
      <c r="E36" s="41">
        <v>4932</v>
      </c>
      <c r="F36" s="41">
        <v>3933</v>
      </c>
      <c r="G36" s="41">
        <v>6987</v>
      </c>
      <c r="H36" s="41">
        <v>-20</v>
      </c>
      <c r="I36" s="41">
        <v>6473</v>
      </c>
      <c r="J36" s="41">
        <v>514</v>
      </c>
      <c r="K36" s="41">
        <v>-8.1</v>
      </c>
      <c r="L36" s="41">
        <v>-69.5</v>
      </c>
      <c r="M36" s="41">
        <v>37270</v>
      </c>
      <c r="N36" s="41">
        <v>-9.9</v>
      </c>
      <c r="O36" s="41">
        <v>36089</v>
      </c>
      <c r="P36" s="41">
        <v>1181</v>
      </c>
      <c r="Q36" s="41">
        <v>-4</v>
      </c>
      <c r="R36" s="41">
        <v>-68.8</v>
      </c>
      <c r="S36" s="41">
        <v>5.3</v>
      </c>
    </row>
    <row r="37" spans="1:19" s="44" customFormat="1" x14ac:dyDescent="0.25">
      <c r="A37" s="42" t="s">
        <v>29</v>
      </c>
      <c r="B37" s="43" t="s">
        <v>30</v>
      </c>
      <c r="C37" s="41">
        <v>196</v>
      </c>
      <c r="D37" s="41">
        <v>157</v>
      </c>
      <c r="E37" s="41">
        <v>11122</v>
      </c>
      <c r="F37" s="41">
        <v>8938</v>
      </c>
      <c r="G37" s="41">
        <v>8958</v>
      </c>
      <c r="H37" s="41">
        <v>-55.3</v>
      </c>
      <c r="I37" s="41">
        <v>8397</v>
      </c>
      <c r="J37" s="41">
        <v>561</v>
      </c>
      <c r="K37" s="41">
        <v>-54</v>
      </c>
      <c r="L37" s="41">
        <v>-68.7</v>
      </c>
      <c r="M37" s="41">
        <v>48540</v>
      </c>
      <c r="N37" s="41">
        <v>-32.299999999999997</v>
      </c>
      <c r="O37" s="41">
        <v>45045</v>
      </c>
      <c r="P37" s="41">
        <v>3495</v>
      </c>
      <c r="Q37" s="41">
        <v>-32.299999999999997</v>
      </c>
      <c r="R37" s="41">
        <v>-32.4</v>
      </c>
      <c r="S37" s="41">
        <v>5.4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160668</v>
      </c>
      <c r="H38" s="33">
        <f>G38/'2020'!G38*100-100</f>
        <v>-52.699074401187026</v>
      </c>
      <c r="I38" s="31">
        <f>SUM(I31:I37)</f>
        <v>146484</v>
      </c>
      <c r="J38" s="31">
        <f>SUM(J31:J37)</f>
        <v>14184</v>
      </c>
      <c r="K38" s="33">
        <f>I38/'2020'!I38*100-100</f>
        <v>-50.091480553993968</v>
      </c>
      <c r="L38" s="33">
        <f>J38/'2020'!J38*100-100</f>
        <v>-69.276756124504516</v>
      </c>
      <c r="M38" s="31">
        <f>SUM(M31:M37)</f>
        <v>758402</v>
      </c>
      <c r="N38" s="33">
        <f>M38/'2020'!M38*100-100</f>
        <v>-33.416270126951247</v>
      </c>
      <c r="O38" s="31">
        <f>SUM(O31:O37)</f>
        <v>702855</v>
      </c>
      <c r="P38" s="31">
        <f>SUM(P31:P37)</f>
        <v>55547</v>
      </c>
      <c r="Q38" s="33">
        <f>O38/'2020'!O38*100-100</f>
        <v>-31.108991788222795</v>
      </c>
      <c r="R38" s="33">
        <f>P38/'2020'!P38*100-100</f>
        <v>-53.234605735068783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382001</v>
      </c>
      <c r="H39" s="38">
        <f>G39/'2020'!G39*100-100</f>
        <v>-77.723421253666586</v>
      </c>
      <c r="I39" s="35">
        <f t="shared" ref="I39:J39" si="0">I38+I27+I16</f>
        <v>347183</v>
      </c>
      <c r="J39" s="35">
        <f t="shared" si="0"/>
        <v>34818</v>
      </c>
      <c r="K39" s="38">
        <f>I39/'2020'!I39*100-100</f>
        <v>-75.445236022301231</v>
      </c>
      <c r="L39" s="38">
        <f>J39/'2020'!J39*100-100</f>
        <v>-88.428598490513366</v>
      </c>
      <c r="M39" s="35">
        <f>M38+M27+M16</f>
        <v>1919142</v>
      </c>
      <c r="N39" s="38">
        <f>M39/'2020'!M39*100-100</f>
        <v>-60.750933093370691</v>
      </c>
      <c r="O39" s="35">
        <f>O38+O27+O16</f>
        <v>1778690</v>
      </c>
      <c r="P39" s="35">
        <f>P38+P27+P16</f>
        <v>140452</v>
      </c>
      <c r="Q39" s="38">
        <f>O39/'2020'!O39*100-100</f>
        <v>-56.912184857867793</v>
      </c>
      <c r="R39" s="38">
        <f>P39/'2020'!P39*100-100</f>
        <v>-81.558104601939093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19" t="s">
        <v>33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1:19" s="44" customFormat="1" x14ac:dyDescent="0.25">
      <c r="A42" s="42" t="s">
        <v>17</v>
      </c>
      <c r="B42" s="43" t="s">
        <v>18</v>
      </c>
      <c r="C42" s="41">
        <v>436</v>
      </c>
      <c r="D42" s="41">
        <v>314</v>
      </c>
      <c r="E42" s="41">
        <v>21196</v>
      </c>
      <c r="F42" s="41">
        <v>15635</v>
      </c>
      <c r="G42" s="41">
        <v>13789</v>
      </c>
      <c r="H42" s="41">
        <v>76.8</v>
      </c>
      <c r="I42" s="41">
        <v>12008</v>
      </c>
      <c r="J42" s="41">
        <v>1781</v>
      </c>
      <c r="K42" s="41">
        <v>69.400000000000006</v>
      </c>
      <c r="L42" s="41">
        <v>150.5</v>
      </c>
      <c r="M42" s="41">
        <v>41404</v>
      </c>
      <c r="N42" s="41">
        <v>44.4</v>
      </c>
      <c r="O42" s="41">
        <v>37471</v>
      </c>
      <c r="P42" s="41">
        <v>3933</v>
      </c>
      <c r="Q42" s="41">
        <v>48</v>
      </c>
      <c r="R42" s="41">
        <v>16.899999999999999</v>
      </c>
      <c r="S42" s="41">
        <v>3</v>
      </c>
    </row>
    <row r="43" spans="1:19" s="44" customFormat="1" x14ac:dyDescent="0.25">
      <c r="A43" s="42" t="s">
        <v>19</v>
      </c>
      <c r="B43" s="43" t="s">
        <v>20</v>
      </c>
      <c r="C43" s="41">
        <v>544</v>
      </c>
      <c r="D43" s="41">
        <v>434</v>
      </c>
      <c r="E43" s="41">
        <v>29514</v>
      </c>
      <c r="F43" s="41">
        <v>23735</v>
      </c>
      <c r="G43" s="41">
        <v>36169</v>
      </c>
      <c r="H43" s="41">
        <v>137.5</v>
      </c>
      <c r="I43" s="41">
        <v>33131</v>
      </c>
      <c r="J43" s="41">
        <v>3038</v>
      </c>
      <c r="K43" s="41">
        <v>137.6</v>
      </c>
      <c r="L43" s="41">
        <v>137.19999999999999</v>
      </c>
      <c r="M43" s="41">
        <v>117459</v>
      </c>
      <c r="N43" s="41">
        <v>90</v>
      </c>
      <c r="O43" s="41">
        <v>106743</v>
      </c>
      <c r="P43" s="41">
        <v>10716</v>
      </c>
      <c r="Q43" s="41">
        <v>89.6</v>
      </c>
      <c r="R43" s="41">
        <v>94.4</v>
      </c>
      <c r="S43" s="41">
        <v>3.2</v>
      </c>
    </row>
    <row r="44" spans="1:19" s="44" customFormat="1" x14ac:dyDescent="0.25">
      <c r="A44" s="42" t="s">
        <v>21</v>
      </c>
      <c r="B44" s="43" t="s">
        <v>22</v>
      </c>
      <c r="C44" s="41">
        <v>562</v>
      </c>
      <c r="D44" s="41">
        <v>479</v>
      </c>
      <c r="E44" s="41">
        <v>26996</v>
      </c>
      <c r="F44" s="41">
        <v>22325</v>
      </c>
      <c r="G44" s="41">
        <v>26556</v>
      </c>
      <c r="H44" s="41">
        <v>153.80000000000001</v>
      </c>
      <c r="I44" s="41">
        <v>23152</v>
      </c>
      <c r="J44" s="41">
        <v>3404</v>
      </c>
      <c r="K44" s="41">
        <v>140.19999999999999</v>
      </c>
      <c r="L44" s="41">
        <v>311.60000000000002</v>
      </c>
      <c r="M44" s="41">
        <v>86370</v>
      </c>
      <c r="N44" s="41">
        <v>91.6</v>
      </c>
      <c r="O44" s="41">
        <v>72508</v>
      </c>
      <c r="P44" s="41">
        <v>13862</v>
      </c>
      <c r="Q44" s="41">
        <v>84.7</v>
      </c>
      <c r="R44" s="41">
        <v>137.6</v>
      </c>
      <c r="S44" s="41">
        <v>3.3</v>
      </c>
    </row>
    <row r="45" spans="1:19" s="44" customFormat="1" x14ac:dyDescent="0.25">
      <c r="A45" s="42" t="s">
        <v>23</v>
      </c>
      <c r="B45" s="43" t="s">
        <v>24</v>
      </c>
      <c r="C45" s="41">
        <v>673</v>
      </c>
      <c r="D45" s="41">
        <v>568</v>
      </c>
      <c r="E45" s="41">
        <v>37668</v>
      </c>
      <c r="F45" s="41">
        <v>31647</v>
      </c>
      <c r="G45" s="41">
        <v>32556</v>
      </c>
      <c r="H45" s="41">
        <v>94.5</v>
      </c>
      <c r="I45" s="41">
        <v>30272</v>
      </c>
      <c r="J45" s="41">
        <v>2284</v>
      </c>
      <c r="K45" s="41">
        <v>88.4</v>
      </c>
      <c r="L45" s="41">
        <v>240.9</v>
      </c>
      <c r="M45" s="41">
        <v>243222</v>
      </c>
      <c r="N45" s="41">
        <v>69.5</v>
      </c>
      <c r="O45" s="41">
        <v>231008</v>
      </c>
      <c r="P45" s="41">
        <v>12214</v>
      </c>
      <c r="Q45" s="41">
        <v>65.900000000000006</v>
      </c>
      <c r="R45" s="41">
        <v>183.8</v>
      </c>
      <c r="S45" s="41">
        <v>7.5</v>
      </c>
    </row>
    <row r="46" spans="1:19" s="44" customFormat="1" x14ac:dyDescent="0.25">
      <c r="A46" s="42" t="s">
        <v>25</v>
      </c>
      <c r="B46" s="43" t="s">
        <v>26</v>
      </c>
      <c r="C46" s="41">
        <v>825</v>
      </c>
      <c r="D46" s="41">
        <v>604</v>
      </c>
      <c r="E46" s="41">
        <v>43065</v>
      </c>
      <c r="F46" s="41">
        <v>29617</v>
      </c>
      <c r="G46" s="41">
        <v>19906</v>
      </c>
      <c r="H46" s="41">
        <v>110.3</v>
      </c>
      <c r="I46" s="41">
        <v>18643</v>
      </c>
      <c r="J46" s="41">
        <v>1263</v>
      </c>
      <c r="K46" s="41">
        <v>113.4</v>
      </c>
      <c r="L46" s="41">
        <v>73.3</v>
      </c>
      <c r="M46" s="41">
        <v>121148</v>
      </c>
      <c r="N46" s="41">
        <v>90</v>
      </c>
      <c r="O46" s="41">
        <v>114275</v>
      </c>
      <c r="P46" s="41">
        <v>6873</v>
      </c>
      <c r="Q46" s="41">
        <v>89.4</v>
      </c>
      <c r="R46" s="41">
        <v>101.9</v>
      </c>
      <c r="S46" s="41">
        <v>6.1</v>
      </c>
    </row>
    <row r="47" spans="1:19" s="44" customFormat="1" x14ac:dyDescent="0.25">
      <c r="A47" s="42" t="s">
        <v>27</v>
      </c>
      <c r="B47" s="43" t="s">
        <v>28</v>
      </c>
      <c r="C47" s="41">
        <v>100</v>
      </c>
      <c r="D47" s="41">
        <v>77</v>
      </c>
      <c r="E47" s="41">
        <v>4875</v>
      </c>
      <c r="F47" s="41">
        <v>3754</v>
      </c>
      <c r="G47" s="41">
        <v>8180</v>
      </c>
      <c r="H47" s="41">
        <v>310.2</v>
      </c>
      <c r="I47" s="41">
        <v>7746</v>
      </c>
      <c r="J47" s="41">
        <v>434</v>
      </c>
      <c r="K47" s="41">
        <v>308.5</v>
      </c>
      <c r="L47" s="41">
        <v>342.9</v>
      </c>
      <c r="M47" s="41">
        <v>33677</v>
      </c>
      <c r="N47" s="41">
        <v>73.2</v>
      </c>
      <c r="O47" s="41">
        <v>32240</v>
      </c>
      <c r="P47" s="41">
        <v>1437</v>
      </c>
      <c r="Q47" s="41">
        <v>68.900000000000006</v>
      </c>
      <c r="R47" s="41">
        <v>312.89999999999998</v>
      </c>
      <c r="S47" s="41">
        <v>4.0999999999999996</v>
      </c>
    </row>
    <row r="48" spans="1:19" s="44" customFormat="1" x14ac:dyDescent="0.25">
      <c r="A48" s="42" t="s">
        <v>29</v>
      </c>
      <c r="B48" s="43" t="s">
        <v>30</v>
      </c>
      <c r="C48" s="41">
        <v>194</v>
      </c>
      <c r="D48" s="41">
        <v>143</v>
      </c>
      <c r="E48" s="41">
        <v>11086</v>
      </c>
      <c r="F48" s="41">
        <v>7658</v>
      </c>
      <c r="G48" s="41">
        <v>7843</v>
      </c>
      <c r="H48" s="41">
        <v>55.9</v>
      </c>
      <c r="I48" s="41">
        <v>7304</v>
      </c>
      <c r="J48" s="41">
        <v>539</v>
      </c>
      <c r="K48" s="41">
        <v>62.7</v>
      </c>
      <c r="L48" s="41">
        <v>-0.4</v>
      </c>
      <c r="M48" s="41">
        <v>43566</v>
      </c>
      <c r="N48" s="41">
        <v>29.5</v>
      </c>
      <c r="O48" s="41">
        <v>40685</v>
      </c>
      <c r="P48" s="41">
        <v>2881</v>
      </c>
      <c r="Q48" s="41">
        <v>29.8</v>
      </c>
      <c r="R48" s="41">
        <v>25.2</v>
      </c>
      <c r="S48" s="41">
        <v>5.6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144999</v>
      </c>
      <c r="H49" s="33">
        <f>G49/'2020'!G49*100-100</f>
        <v>117.30835518920944</v>
      </c>
      <c r="I49" s="31">
        <f>SUM(I42:I48)</f>
        <v>132256</v>
      </c>
      <c r="J49" s="31">
        <f>SUM(J42:J48)</f>
        <v>12743</v>
      </c>
      <c r="K49" s="33">
        <f>I49/'2020'!I49*100-100</f>
        <v>113.77125492985064</v>
      </c>
      <c r="L49" s="33">
        <f>J49/'2020'!J49*100-100</f>
        <v>162.36359892938026</v>
      </c>
      <c r="M49" s="31">
        <f>SUM(M42:M48)</f>
        <v>686846</v>
      </c>
      <c r="N49" s="33">
        <f>M49/'2020'!M49*100-100</f>
        <v>73.47049077647344</v>
      </c>
      <c r="O49" s="31">
        <f>SUM(O42:O48)</f>
        <v>634930</v>
      </c>
      <c r="P49" s="31">
        <f>SUM(P42:P48)</f>
        <v>51916</v>
      </c>
      <c r="Q49" s="33">
        <f>O49/'2020'!O49*100-100</f>
        <v>71.197381335001467</v>
      </c>
      <c r="R49" s="33">
        <f>P49/'2020'!P49*100-100</f>
        <v>107.10068613371629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527000</v>
      </c>
      <c r="H50" s="38">
        <f>G50/'2020'!G50*100-100</f>
        <v>-70.418768084825729</v>
      </c>
      <c r="I50" s="35">
        <f>I49+I38+I27+I16</f>
        <v>479439</v>
      </c>
      <c r="J50" s="35">
        <f>J49+J38+J27+J16</f>
        <v>47561</v>
      </c>
      <c r="K50" s="38">
        <f>I50/'2020'!I50*100-100</f>
        <v>-67.512862680844918</v>
      </c>
      <c r="L50" s="38">
        <f>J50/'2020'!J50*100-100</f>
        <v>-84.444684288676513</v>
      </c>
      <c r="M50" s="35">
        <f>M49+M38+M27+M16</f>
        <v>2605988</v>
      </c>
      <c r="N50" s="38">
        <f>M50/'2020'!M50*100-100</f>
        <v>-50.696402334345017</v>
      </c>
      <c r="O50" s="35">
        <f>O49+O38+O27+O16</f>
        <v>2413620</v>
      </c>
      <c r="P50" s="35">
        <f>P49+P38+P27+P16</f>
        <v>192368</v>
      </c>
      <c r="Q50" s="38">
        <f>O50/'2020'!O50*100-100</f>
        <v>-46.35129121698607</v>
      </c>
      <c r="R50" s="38">
        <f>P50/'2020'!P50*100-100</f>
        <v>-75.546233442656302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19" t="s">
        <v>34</v>
      </c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</row>
    <row r="53" spans="1:19" s="44" customFormat="1" x14ac:dyDescent="0.25">
      <c r="A53" s="42" t="s">
        <v>17</v>
      </c>
      <c r="B53" s="43" t="s">
        <v>18</v>
      </c>
      <c r="C53" s="41">
        <v>436</v>
      </c>
      <c r="D53" s="41">
        <v>335</v>
      </c>
      <c r="E53" s="41">
        <v>21111</v>
      </c>
      <c r="F53" s="41">
        <v>17076</v>
      </c>
      <c r="G53" s="41">
        <v>21117</v>
      </c>
      <c r="H53" s="41">
        <v>-31.2</v>
      </c>
      <c r="I53" s="41">
        <v>19077</v>
      </c>
      <c r="J53" s="41">
        <v>2040</v>
      </c>
      <c r="K53" s="41">
        <v>-32.6</v>
      </c>
      <c r="L53" s="41">
        <v>-14.5</v>
      </c>
      <c r="M53" s="41">
        <v>58989</v>
      </c>
      <c r="N53" s="41">
        <v>-28.8</v>
      </c>
      <c r="O53" s="41">
        <v>54332</v>
      </c>
      <c r="P53" s="41">
        <v>4657</v>
      </c>
      <c r="Q53" s="41">
        <v>-29.3</v>
      </c>
      <c r="R53" s="41">
        <v>-23</v>
      </c>
      <c r="S53" s="41">
        <v>2.8</v>
      </c>
    </row>
    <row r="54" spans="1:19" s="44" customFormat="1" x14ac:dyDescent="0.25">
      <c r="A54" s="42" t="s">
        <v>19</v>
      </c>
      <c r="B54" s="43" t="s">
        <v>20</v>
      </c>
      <c r="C54" s="41">
        <v>542</v>
      </c>
      <c r="D54" s="41">
        <v>470</v>
      </c>
      <c r="E54" s="41">
        <v>29525</v>
      </c>
      <c r="F54" s="41">
        <v>24820</v>
      </c>
      <c r="G54" s="41">
        <v>47975</v>
      </c>
      <c r="H54" s="41">
        <v>7.1</v>
      </c>
      <c r="I54" s="41">
        <v>43469</v>
      </c>
      <c r="J54" s="41">
        <v>4506</v>
      </c>
      <c r="K54" s="41">
        <v>3.9</v>
      </c>
      <c r="L54" s="41">
        <v>52.5</v>
      </c>
      <c r="M54" s="41">
        <v>143927</v>
      </c>
      <c r="N54" s="41">
        <v>11.3</v>
      </c>
      <c r="O54" s="41">
        <v>130308</v>
      </c>
      <c r="P54" s="41">
        <v>13619</v>
      </c>
      <c r="Q54" s="41">
        <v>8.8000000000000007</v>
      </c>
      <c r="R54" s="41">
        <v>41.9</v>
      </c>
      <c r="S54" s="41">
        <v>3</v>
      </c>
    </row>
    <row r="55" spans="1:19" s="44" customFormat="1" x14ac:dyDescent="0.25">
      <c r="A55" s="42" t="s">
        <v>21</v>
      </c>
      <c r="B55" s="43" t="s">
        <v>22</v>
      </c>
      <c r="C55" s="41">
        <v>565</v>
      </c>
      <c r="D55" s="41">
        <v>512</v>
      </c>
      <c r="E55" s="41">
        <v>27041</v>
      </c>
      <c r="F55" s="41">
        <v>24124</v>
      </c>
      <c r="G55" s="41">
        <v>47991</v>
      </c>
      <c r="H55" s="41">
        <v>10.199999999999999</v>
      </c>
      <c r="I55" s="41">
        <v>45020</v>
      </c>
      <c r="J55" s="41">
        <v>2971</v>
      </c>
      <c r="K55" s="41">
        <v>9.5</v>
      </c>
      <c r="L55" s="41">
        <v>21.6</v>
      </c>
      <c r="M55" s="41">
        <v>139756</v>
      </c>
      <c r="N55" s="41">
        <v>11.3</v>
      </c>
      <c r="O55" s="41">
        <v>125551</v>
      </c>
      <c r="P55" s="41">
        <v>14205</v>
      </c>
      <c r="Q55" s="41">
        <v>7.7</v>
      </c>
      <c r="R55" s="41">
        <v>59.8</v>
      </c>
      <c r="S55" s="41">
        <v>2.9</v>
      </c>
    </row>
    <row r="56" spans="1:19" s="44" customFormat="1" x14ac:dyDescent="0.25">
      <c r="A56" s="42" t="s">
        <v>23</v>
      </c>
      <c r="B56" s="43" t="s">
        <v>24</v>
      </c>
      <c r="C56" s="41">
        <v>670</v>
      </c>
      <c r="D56" s="41">
        <v>582</v>
      </c>
      <c r="E56" s="41">
        <v>37606</v>
      </c>
      <c r="F56" s="41">
        <v>32042</v>
      </c>
      <c r="G56" s="41">
        <v>47787</v>
      </c>
      <c r="H56" s="41">
        <v>-7.5</v>
      </c>
      <c r="I56" s="41">
        <v>44774</v>
      </c>
      <c r="J56" s="41">
        <v>3013</v>
      </c>
      <c r="K56" s="41">
        <v>-9.4</v>
      </c>
      <c r="L56" s="41">
        <v>34</v>
      </c>
      <c r="M56" s="41">
        <v>285424</v>
      </c>
      <c r="N56" s="41">
        <v>20.9</v>
      </c>
      <c r="O56" s="41">
        <v>273495</v>
      </c>
      <c r="P56" s="41">
        <v>11929</v>
      </c>
      <c r="Q56" s="41">
        <v>20.5</v>
      </c>
      <c r="R56" s="41">
        <v>29.1</v>
      </c>
      <c r="S56" s="41">
        <v>6</v>
      </c>
    </row>
    <row r="57" spans="1:19" s="44" customFormat="1" x14ac:dyDescent="0.25">
      <c r="A57" s="42" t="s">
        <v>25</v>
      </c>
      <c r="B57" s="43" t="s">
        <v>26</v>
      </c>
      <c r="C57" s="41">
        <v>826</v>
      </c>
      <c r="D57" s="41">
        <v>663</v>
      </c>
      <c r="E57" s="41">
        <v>43108</v>
      </c>
      <c r="F57" s="41">
        <v>35419</v>
      </c>
      <c r="G57" s="41">
        <v>36353</v>
      </c>
      <c r="H57" s="41">
        <v>-31.4</v>
      </c>
      <c r="I57" s="41">
        <v>34865</v>
      </c>
      <c r="J57" s="41">
        <v>1488</v>
      </c>
      <c r="K57" s="41">
        <v>-30.7</v>
      </c>
      <c r="L57" s="41">
        <v>-44.1</v>
      </c>
      <c r="M57" s="41">
        <v>176538</v>
      </c>
      <c r="N57" s="41">
        <v>-8.6</v>
      </c>
      <c r="O57" s="41">
        <v>169377</v>
      </c>
      <c r="P57" s="41">
        <v>7161</v>
      </c>
      <c r="Q57" s="41">
        <v>-8.1</v>
      </c>
      <c r="R57" s="41">
        <v>-19.2</v>
      </c>
      <c r="S57" s="41">
        <v>4.9000000000000004</v>
      </c>
    </row>
    <row r="58" spans="1:19" s="44" customFormat="1" x14ac:dyDescent="0.25">
      <c r="A58" s="42" t="s">
        <v>27</v>
      </c>
      <c r="B58" s="43" t="s">
        <v>28</v>
      </c>
      <c r="C58" s="41">
        <v>102</v>
      </c>
      <c r="D58" s="41">
        <v>83</v>
      </c>
      <c r="E58" s="41">
        <v>4928</v>
      </c>
      <c r="F58" s="41">
        <v>4194</v>
      </c>
      <c r="G58" s="41">
        <v>5798</v>
      </c>
      <c r="H58" s="41">
        <v>18.899999999999999</v>
      </c>
      <c r="I58" s="41">
        <v>5394</v>
      </c>
      <c r="J58" s="41">
        <v>404</v>
      </c>
      <c r="K58" s="41">
        <v>19.899999999999999</v>
      </c>
      <c r="L58" s="41">
        <v>6.3</v>
      </c>
      <c r="M58" s="41">
        <v>34969</v>
      </c>
      <c r="N58" s="41">
        <v>34.1</v>
      </c>
      <c r="O58" s="41">
        <v>33247</v>
      </c>
      <c r="P58" s="41">
        <v>1722</v>
      </c>
      <c r="Q58" s="41">
        <v>31.8</v>
      </c>
      <c r="R58" s="41">
        <v>102.8</v>
      </c>
      <c r="S58" s="41">
        <v>6</v>
      </c>
    </row>
    <row r="59" spans="1:19" s="44" customFormat="1" x14ac:dyDescent="0.25">
      <c r="A59" s="42" t="s">
        <v>29</v>
      </c>
      <c r="B59" s="43" t="s">
        <v>30</v>
      </c>
      <c r="C59" s="41">
        <v>194</v>
      </c>
      <c r="D59" s="41">
        <v>154</v>
      </c>
      <c r="E59" s="41">
        <v>11642</v>
      </c>
      <c r="F59" s="41">
        <v>8570</v>
      </c>
      <c r="G59" s="41">
        <v>9930</v>
      </c>
      <c r="H59" s="41">
        <v>-6.7</v>
      </c>
      <c r="I59" s="41">
        <v>9144</v>
      </c>
      <c r="J59" s="41">
        <v>786</v>
      </c>
      <c r="K59" s="41">
        <v>-7.5</v>
      </c>
      <c r="L59" s="41">
        <v>2.9</v>
      </c>
      <c r="M59" s="41">
        <v>46093</v>
      </c>
      <c r="N59" s="41">
        <v>-1.8</v>
      </c>
      <c r="O59" s="41">
        <v>43095</v>
      </c>
      <c r="P59" s="41">
        <v>2998</v>
      </c>
      <c r="Q59" s="41">
        <v>-3.3</v>
      </c>
      <c r="R59" s="41">
        <v>27.5</v>
      </c>
      <c r="S59" s="41">
        <v>4.5999999999999996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216951</v>
      </c>
      <c r="H60" s="33">
        <f>G60/'2020'!G60*100-100</f>
        <v>-9.3093833735332652</v>
      </c>
      <c r="I60" s="31">
        <f>SUM(I53:I59)</f>
        <v>201743</v>
      </c>
      <c r="J60" s="31">
        <f>SUM(J53:J59)</f>
        <v>15208</v>
      </c>
      <c r="K60" s="33">
        <f>I60/'2020'!I60*100-100</f>
        <v>-10.487620906912767</v>
      </c>
      <c r="L60" s="33">
        <f>J60/'2020'!J60*100-100</f>
        <v>9.8764540134383338</v>
      </c>
      <c r="M60" s="31">
        <f>SUM(M53:M59)</f>
        <v>885696</v>
      </c>
      <c r="N60" s="33">
        <f>M60/'2020'!M60*100-100</f>
        <v>5.4356068497146026</v>
      </c>
      <c r="O60" s="31">
        <f>SUM(O53:O59)</f>
        <v>829405</v>
      </c>
      <c r="P60" s="31">
        <f>SUM(P53:P59)</f>
        <v>56291</v>
      </c>
      <c r="Q60" s="33">
        <f>O60/'2020'!O60*100-100</f>
        <v>4.433420003903322</v>
      </c>
      <c r="R60" s="33">
        <f>P60/'2020'!P60*100-100</f>
        <v>22.798865619546248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743951</v>
      </c>
      <c r="H61" s="38">
        <f>G61/'2020'!G61*100-100</f>
        <v>-63.184521040640234</v>
      </c>
      <c r="I61" s="35">
        <f>I60+I49+I38+I27+I16</f>
        <v>681182</v>
      </c>
      <c r="J61" s="35">
        <f>J60+J49+J38+J27+J16</f>
        <v>62769</v>
      </c>
      <c r="K61" s="38">
        <f>I61/'2020'!I61*100-100</f>
        <v>-59.957817043771868</v>
      </c>
      <c r="L61" s="38">
        <f>J61/'2020'!J61*100-100</f>
        <v>-80.359830410363116</v>
      </c>
      <c r="M61" s="35">
        <f>M60+M49+M38+M27+M16</f>
        <v>3491684</v>
      </c>
      <c r="N61" s="38">
        <f>M61/'2020'!M61*100-100</f>
        <v>-42.998767963257322</v>
      </c>
      <c r="O61" s="35">
        <f>O60+O49+O38+O27+O16</f>
        <v>3243025</v>
      </c>
      <c r="P61" s="35">
        <f>P60+P49+P38+P27+P16</f>
        <v>248659</v>
      </c>
      <c r="Q61" s="38">
        <f>O61/'2020'!O61*100-100</f>
        <v>-38.73141954409197</v>
      </c>
      <c r="R61" s="38">
        <f>P61/'2020'!P61*100-100</f>
        <v>-70.13105105105106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ht="13.5" customHeight="1" x14ac:dyDescent="0.25">
      <c r="A63" s="119" t="s">
        <v>35</v>
      </c>
      <c r="B63" s="119"/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N63" s="119"/>
      <c r="O63" s="119"/>
      <c r="P63" s="119"/>
      <c r="Q63" s="119"/>
      <c r="R63" s="119"/>
      <c r="S63" s="119"/>
    </row>
    <row r="64" spans="1:19" s="44" customFormat="1" x14ac:dyDescent="0.25">
      <c r="A64" s="42" t="s">
        <v>17</v>
      </c>
      <c r="B64" s="43" t="s">
        <v>18</v>
      </c>
      <c r="C64" s="41">
        <v>434</v>
      </c>
      <c r="D64" s="41">
        <v>395</v>
      </c>
      <c r="E64" s="41">
        <v>20936</v>
      </c>
      <c r="F64" s="41">
        <v>18953</v>
      </c>
      <c r="G64" s="41">
        <v>56917</v>
      </c>
      <c r="H64" s="41">
        <v>-11.3</v>
      </c>
      <c r="I64" s="41">
        <v>50451</v>
      </c>
      <c r="J64" s="41">
        <v>6466</v>
      </c>
      <c r="K64" s="41">
        <v>-8.3000000000000007</v>
      </c>
      <c r="L64" s="41">
        <v>-29.5</v>
      </c>
      <c r="M64" s="41">
        <v>155110</v>
      </c>
      <c r="N64" s="41">
        <v>-3.4</v>
      </c>
      <c r="O64" s="41">
        <v>139212</v>
      </c>
      <c r="P64" s="41">
        <v>15898</v>
      </c>
      <c r="Q64" s="41">
        <v>-0.2</v>
      </c>
      <c r="R64" s="41">
        <v>-24.2</v>
      </c>
      <c r="S64" s="41">
        <v>2.7</v>
      </c>
    </row>
    <row r="65" spans="1:19" s="44" customFormat="1" x14ac:dyDescent="0.25">
      <c r="A65" s="42" t="s">
        <v>19</v>
      </c>
      <c r="B65" s="43" t="s">
        <v>20</v>
      </c>
      <c r="C65" s="41">
        <v>538</v>
      </c>
      <c r="D65" s="41">
        <v>497</v>
      </c>
      <c r="E65" s="41">
        <v>29441</v>
      </c>
      <c r="F65" s="41">
        <v>26335</v>
      </c>
      <c r="G65" s="41">
        <v>94288</v>
      </c>
      <c r="H65" s="41">
        <v>5.7</v>
      </c>
      <c r="I65" s="41">
        <v>85276</v>
      </c>
      <c r="J65" s="41">
        <v>9012</v>
      </c>
      <c r="K65" s="41">
        <v>8.3000000000000007</v>
      </c>
      <c r="L65" s="41">
        <v>-13.7</v>
      </c>
      <c r="M65" s="41">
        <v>235545</v>
      </c>
      <c r="N65" s="41">
        <v>7.9</v>
      </c>
      <c r="O65" s="41">
        <v>213518</v>
      </c>
      <c r="P65" s="41">
        <v>22027</v>
      </c>
      <c r="Q65" s="41">
        <v>10.7</v>
      </c>
      <c r="R65" s="41">
        <v>-13.8</v>
      </c>
      <c r="S65" s="41">
        <v>2.5</v>
      </c>
    </row>
    <row r="66" spans="1:19" s="44" customFormat="1" x14ac:dyDescent="0.25">
      <c r="A66" s="42" t="s">
        <v>21</v>
      </c>
      <c r="B66" s="43" t="s">
        <v>22</v>
      </c>
      <c r="C66" s="41">
        <v>569</v>
      </c>
      <c r="D66" s="41">
        <v>546</v>
      </c>
      <c r="E66" s="41">
        <v>27506</v>
      </c>
      <c r="F66" s="41">
        <v>25539</v>
      </c>
      <c r="G66" s="41">
        <v>105617</v>
      </c>
      <c r="H66" s="41">
        <v>25.1</v>
      </c>
      <c r="I66" s="41">
        <v>98834</v>
      </c>
      <c r="J66" s="41">
        <v>6783</v>
      </c>
      <c r="K66" s="41">
        <v>25</v>
      </c>
      <c r="L66" s="41">
        <v>25.5</v>
      </c>
      <c r="M66" s="41">
        <v>266814</v>
      </c>
      <c r="N66" s="41">
        <v>26.9</v>
      </c>
      <c r="O66" s="41">
        <v>245798</v>
      </c>
      <c r="P66" s="41">
        <v>21016</v>
      </c>
      <c r="Q66" s="41">
        <v>26.4</v>
      </c>
      <c r="R66" s="41">
        <v>33.6</v>
      </c>
      <c r="S66" s="41">
        <v>2.5</v>
      </c>
    </row>
    <row r="67" spans="1:19" s="44" customFormat="1" x14ac:dyDescent="0.25">
      <c r="A67" s="42" t="s">
        <v>23</v>
      </c>
      <c r="B67" s="43" t="s">
        <v>24</v>
      </c>
      <c r="C67" s="41">
        <v>680</v>
      </c>
      <c r="D67" s="41">
        <v>641</v>
      </c>
      <c r="E67" s="41">
        <v>38094</v>
      </c>
      <c r="F67" s="41">
        <v>35023</v>
      </c>
      <c r="G67" s="41">
        <v>101815</v>
      </c>
      <c r="H67" s="41">
        <v>4.5</v>
      </c>
      <c r="I67" s="41">
        <v>96020</v>
      </c>
      <c r="J67" s="41">
        <v>5795</v>
      </c>
      <c r="K67" s="41">
        <v>5.5</v>
      </c>
      <c r="L67" s="41">
        <v>-10.5</v>
      </c>
      <c r="M67" s="41">
        <v>413257</v>
      </c>
      <c r="N67" s="41">
        <v>8.4</v>
      </c>
      <c r="O67" s="41">
        <v>394409</v>
      </c>
      <c r="P67" s="41">
        <v>18848</v>
      </c>
      <c r="Q67" s="41">
        <v>8.8000000000000007</v>
      </c>
      <c r="R67" s="41">
        <v>1.5</v>
      </c>
      <c r="S67" s="41">
        <v>4.0999999999999996</v>
      </c>
    </row>
    <row r="68" spans="1:19" s="44" customFormat="1" x14ac:dyDescent="0.25">
      <c r="A68" s="42" t="s">
        <v>25</v>
      </c>
      <c r="B68" s="43" t="s">
        <v>26</v>
      </c>
      <c r="C68" s="41">
        <v>826</v>
      </c>
      <c r="D68" s="41">
        <v>753</v>
      </c>
      <c r="E68" s="41">
        <v>43117</v>
      </c>
      <c r="F68" s="41">
        <v>39612</v>
      </c>
      <c r="G68" s="41">
        <v>108657</v>
      </c>
      <c r="H68" s="41">
        <v>-5</v>
      </c>
      <c r="I68" s="41">
        <v>103901</v>
      </c>
      <c r="J68" s="41">
        <v>4756</v>
      </c>
      <c r="K68" s="41">
        <v>-0.5</v>
      </c>
      <c r="L68" s="41">
        <v>-52.5</v>
      </c>
      <c r="M68" s="41">
        <v>396415</v>
      </c>
      <c r="N68" s="41">
        <v>3.9</v>
      </c>
      <c r="O68" s="41">
        <v>380517</v>
      </c>
      <c r="P68" s="41">
        <v>15898</v>
      </c>
      <c r="Q68" s="41">
        <v>8.8000000000000007</v>
      </c>
      <c r="R68" s="41">
        <v>-50.3</v>
      </c>
      <c r="S68" s="41">
        <v>3.6</v>
      </c>
    </row>
    <row r="69" spans="1:19" s="44" customFormat="1" x14ac:dyDescent="0.25">
      <c r="A69" s="42" t="s">
        <v>27</v>
      </c>
      <c r="B69" s="43" t="s">
        <v>28</v>
      </c>
      <c r="C69" s="41">
        <v>102</v>
      </c>
      <c r="D69" s="41">
        <v>92</v>
      </c>
      <c r="E69" s="41">
        <v>4926</v>
      </c>
      <c r="F69" s="41">
        <v>4442</v>
      </c>
      <c r="G69" s="41">
        <v>9129</v>
      </c>
      <c r="H69" s="41">
        <v>-8.6</v>
      </c>
      <c r="I69" s="41">
        <v>8327</v>
      </c>
      <c r="J69" s="41">
        <v>802</v>
      </c>
      <c r="K69" s="41">
        <v>-1.5</v>
      </c>
      <c r="L69" s="41">
        <v>-47.7</v>
      </c>
      <c r="M69" s="41">
        <v>45227</v>
      </c>
      <c r="N69" s="41">
        <v>16.3</v>
      </c>
      <c r="O69" s="41">
        <v>42812</v>
      </c>
      <c r="P69" s="41">
        <v>2415</v>
      </c>
      <c r="Q69" s="41">
        <v>22.4</v>
      </c>
      <c r="R69" s="41">
        <v>-38.299999999999997</v>
      </c>
      <c r="S69" s="41">
        <v>5</v>
      </c>
    </row>
    <row r="70" spans="1:19" s="44" customFormat="1" x14ac:dyDescent="0.25">
      <c r="A70" s="42" t="s">
        <v>29</v>
      </c>
      <c r="B70" s="43" t="s">
        <v>30</v>
      </c>
      <c r="C70" s="41">
        <v>194</v>
      </c>
      <c r="D70" s="41">
        <v>169</v>
      </c>
      <c r="E70" s="41">
        <v>11111</v>
      </c>
      <c r="F70" s="41">
        <v>9496</v>
      </c>
      <c r="G70" s="41">
        <v>20869</v>
      </c>
      <c r="H70" s="41">
        <v>-2.1</v>
      </c>
      <c r="I70" s="41">
        <v>19618</v>
      </c>
      <c r="J70" s="41">
        <v>1251</v>
      </c>
      <c r="K70" s="41">
        <v>0.3</v>
      </c>
      <c r="L70" s="41">
        <v>-28.6</v>
      </c>
      <c r="M70" s="41">
        <v>71919</v>
      </c>
      <c r="N70" s="41">
        <v>4.9000000000000004</v>
      </c>
      <c r="O70" s="41">
        <v>68410</v>
      </c>
      <c r="P70" s="41">
        <v>3509</v>
      </c>
      <c r="Q70" s="41">
        <v>6.8</v>
      </c>
      <c r="R70" s="41">
        <v>-22.1</v>
      </c>
      <c r="S70" s="41">
        <v>3.4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497292</v>
      </c>
      <c r="H71" s="33">
        <f>G71/'2020'!G71*100-100</f>
        <v>3.3875400729316993</v>
      </c>
      <c r="I71" s="31">
        <f>SUM(I64:I70)</f>
        <v>462427</v>
      </c>
      <c r="J71" s="31">
        <f>SUM(J64:J70)</f>
        <v>34865</v>
      </c>
      <c r="K71" s="33">
        <f>I71/'2020'!I71*100-100</f>
        <v>6.0118797899143317</v>
      </c>
      <c r="L71" s="33">
        <f>J71/'2020'!J71*100-100</f>
        <v>-22.167652639803549</v>
      </c>
      <c r="M71" s="31">
        <f>SUM(M64:M70)</f>
        <v>1584287</v>
      </c>
      <c r="N71" s="33">
        <f>M71/'2020'!M71*100-100</f>
        <v>8.5657526136033511</v>
      </c>
      <c r="O71" s="31">
        <f>SUM(O64:O70)</f>
        <v>1484676</v>
      </c>
      <c r="P71" s="31">
        <f>SUM(P64:P70)</f>
        <v>99611</v>
      </c>
      <c r="Q71" s="33">
        <f>O71/'2020'!O71*100-100</f>
        <v>10.957853718908211</v>
      </c>
      <c r="R71" s="33">
        <f>P71/'2020'!P71*100-100</f>
        <v>-17.835755646105881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1241243</v>
      </c>
      <c r="H72" s="38">
        <f>G72/'2020'!G72*100-100</f>
        <v>-50.385089820981598</v>
      </c>
      <c r="I72" s="35">
        <f>I71+I60+I49+I38+I27+I16</f>
        <v>1143609</v>
      </c>
      <c r="J72" s="35">
        <f>J71+J60+J49+J38+J27+J16</f>
        <v>97634</v>
      </c>
      <c r="K72" s="38">
        <f>I72/'2020'!I72*100-100</f>
        <v>-46.494420229778363</v>
      </c>
      <c r="L72" s="38">
        <f>J72/'2020'!J72*100-100</f>
        <v>-73.206180191553003</v>
      </c>
      <c r="M72" s="35">
        <f>M71+M60+M49+M38+M27+M16</f>
        <v>5075971</v>
      </c>
      <c r="N72" s="38">
        <f>M72/'2020'!M72*100-100</f>
        <v>-33.078094328520663</v>
      </c>
      <c r="O72" s="35">
        <f>O71+O60+O49+O38+O27+O16</f>
        <v>4727701</v>
      </c>
      <c r="P72" s="35">
        <f>P71+P60+P49+P38+P27+P16</f>
        <v>348270</v>
      </c>
      <c r="Q72" s="38">
        <f>O72/'2020'!O72*100-100</f>
        <v>-28.705013871582182</v>
      </c>
      <c r="R72" s="38">
        <f>P72/'2020'!P72*100-100</f>
        <v>-63.483528950420137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19" t="s">
        <v>36</v>
      </c>
      <c r="B74" s="119"/>
      <c r="C74" s="119"/>
      <c r="D74" s="119"/>
      <c r="E74" s="119"/>
      <c r="F74" s="119"/>
      <c r="G74" s="119"/>
      <c r="H74" s="119"/>
      <c r="I74" s="119"/>
      <c r="J74" s="119"/>
      <c r="K74" s="119"/>
      <c r="L74" s="119"/>
      <c r="M74" s="119"/>
      <c r="N74" s="119"/>
      <c r="O74" s="119"/>
      <c r="P74" s="119"/>
      <c r="Q74" s="119"/>
      <c r="R74" s="119"/>
      <c r="S74" s="119"/>
    </row>
    <row r="75" spans="1:19" s="44" customFormat="1" x14ac:dyDescent="0.25">
      <c r="A75" s="42" t="s">
        <v>17</v>
      </c>
      <c r="B75" s="43" t="s">
        <v>18</v>
      </c>
      <c r="C75" s="41">
        <v>433</v>
      </c>
      <c r="D75" s="41">
        <v>404</v>
      </c>
      <c r="E75" s="41">
        <v>20823</v>
      </c>
      <c r="F75" s="41">
        <v>19387</v>
      </c>
      <c r="G75" s="41">
        <v>79526</v>
      </c>
      <c r="H75" s="41">
        <v>-22.3</v>
      </c>
      <c r="I75" s="41">
        <v>62720</v>
      </c>
      <c r="J75" s="41">
        <v>16806</v>
      </c>
      <c r="K75" s="41">
        <v>-14.4</v>
      </c>
      <c r="L75" s="41">
        <v>-42.1</v>
      </c>
      <c r="M75" s="41">
        <v>221368</v>
      </c>
      <c r="N75" s="41">
        <v>-21.6</v>
      </c>
      <c r="O75" s="41">
        <v>174251</v>
      </c>
      <c r="P75" s="41">
        <v>47117</v>
      </c>
      <c r="Q75" s="41">
        <v>-13.9</v>
      </c>
      <c r="R75" s="41">
        <v>-41.1</v>
      </c>
      <c r="S75" s="41">
        <v>2.8</v>
      </c>
    </row>
    <row r="76" spans="1:19" s="44" customFormat="1" x14ac:dyDescent="0.25">
      <c r="A76" s="42" t="s">
        <v>19</v>
      </c>
      <c r="B76" s="43" t="s">
        <v>20</v>
      </c>
      <c r="C76" s="41">
        <v>537</v>
      </c>
      <c r="D76" s="41">
        <v>513</v>
      </c>
      <c r="E76" s="41">
        <v>29665</v>
      </c>
      <c r="F76" s="41">
        <v>27776</v>
      </c>
      <c r="G76" s="41">
        <v>130005</v>
      </c>
      <c r="H76" s="41">
        <v>1.2</v>
      </c>
      <c r="I76" s="41">
        <v>112914</v>
      </c>
      <c r="J76" s="41">
        <v>17091</v>
      </c>
      <c r="K76" s="41">
        <v>7.3</v>
      </c>
      <c r="L76" s="41">
        <v>-26.6</v>
      </c>
      <c r="M76" s="41">
        <v>328142</v>
      </c>
      <c r="N76" s="41">
        <v>7.5</v>
      </c>
      <c r="O76" s="41">
        <v>291132</v>
      </c>
      <c r="P76" s="41">
        <v>37010</v>
      </c>
      <c r="Q76" s="41">
        <v>12.3</v>
      </c>
      <c r="R76" s="41">
        <v>-19.5</v>
      </c>
      <c r="S76" s="41">
        <v>2.5</v>
      </c>
    </row>
    <row r="77" spans="1:19" s="44" customFormat="1" x14ac:dyDescent="0.25">
      <c r="A77" s="42" t="s">
        <v>21</v>
      </c>
      <c r="B77" s="43" t="s">
        <v>22</v>
      </c>
      <c r="C77" s="41">
        <v>567</v>
      </c>
      <c r="D77" s="41">
        <v>549</v>
      </c>
      <c r="E77" s="41">
        <v>27261</v>
      </c>
      <c r="F77" s="41">
        <v>25825</v>
      </c>
      <c r="G77" s="41">
        <v>132455</v>
      </c>
      <c r="H77" s="41">
        <v>20.5</v>
      </c>
      <c r="I77" s="41">
        <v>120437</v>
      </c>
      <c r="J77" s="41">
        <v>12018</v>
      </c>
      <c r="K77" s="41">
        <v>21.8</v>
      </c>
      <c r="L77" s="41">
        <v>8.4</v>
      </c>
      <c r="M77" s="41">
        <v>330413</v>
      </c>
      <c r="N77" s="41">
        <v>21.8</v>
      </c>
      <c r="O77" s="41">
        <v>297875</v>
      </c>
      <c r="P77" s="41">
        <v>32538</v>
      </c>
      <c r="Q77" s="41">
        <v>22.1</v>
      </c>
      <c r="R77" s="41">
        <v>18.8</v>
      </c>
      <c r="S77" s="41">
        <v>2.5</v>
      </c>
    </row>
    <row r="78" spans="1:19" s="44" customFormat="1" x14ac:dyDescent="0.25">
      <c r="A78" s="42" t="s">
        <v>23</v>
      </c>
      <c r="B78" s="43" t="s">
        <v>24</v>
      </c>
      <c r="C78" s="41">
        <v>675</v>
      </c>
      <c r="D78" s="41">
        <v>649</v>
      </c>
      <c r="E78" s="41">
        <v>38027</v>
      </c>
      <c r="F78" s="41">
        <v>35802</v>
      </c>
      <c r="G78" s="41">
        <v>148024</v>
      </c>
      <c r="H78" s="41">
        <v>15</v>
      </c>
      <c r="I78" s="41">
        <v>136638</v>
      </c>
      <c r="J78" s="41">
        <v>11386</v>
      </c>
      <c r="K78" s="41">
        <v>17.600000000000001</v>
      </c>
      <c r="L78" s="41">
        <v>-9.5</v>
      </c>
      <c r="M78" s="41">
        <v>564461</v>
      </c>
      <c r="N78" s="41">
        <v>10.199999999999999</v>
      </c>
      <c r="O78" s="41">
        <v>531198</v>
      </c>
      <c r="P78" s="41">
        <v>33263</v>
      </c>
      <c r="Q78" s="41">
        <v>11.6</v>
      </c>
      <c r="R78" s="41">
        <v>-8</v>
      </c>
      <c r="S78" s="41">
        <v>3.8</v>
      </c>
    </row>
    <row r="79" spans="1:19" s="44" customFormat="1" x14ac:dyDescent="0.25">
      <c r="A79" s="42" t="s">
        <v>25</v>
      </c>
      <c r="B79" s="43" t="s">
        <v>26</v>
      </c>
      <c r="C79" s="41">
        <v>824</v>
      </c>
      <c r="D79" s="41">
        <v>782</v>
      </c>
      <c r="E79" s="41">
        <v>43077</v>
      </c>
      <c r="F79" s="41">
        <v>40773</v>
      </c>
      <c r="G79" s="41">
        <v>166623</v>
      </c>
      <c r="H79" s="41">
        <v>-0.3</v>
      </c>
      <c r="I79" s="41">
        <v>149366</v>
      </c>
      <c r="J79" s="41">
        <v>17257</v>
      </c>
      <c r="K79" s="41">
        <v>8.6</v>
      </c>
      <c r="L79" s="41">
        <v>-41.7</v>
      </c>
      <c r="M79" s="41">
        <v>630378</v>
      </c>
      <c r="N79" s="41">
        <v>2.2999999999999998</v>
      </c>
      <c r="O79" s="41">
        <v>561791</v>
      </c>
      <c r="P79" s="41">
        <v>68587</v>
      </c>
      <c r="Q79" s="41">
        <v>12.3</v>
      </c>
      <c r="R79" s="41">
        <v>-40.9</v>
      </c>
      <c r="S79" s="41">
        <v>3.8</v>
      </c>
    </row>
    <row r="80" spans="1:19" s="44" customFormat="1" x14ac:dyDescent="0.25">
      <c r="A80" s="42" t="s">
        <v>27</v>
      </c>
      <c r="B80" s="43" t="s">
        <v>28</v>
      </c>
      <c r="C80" s="41">
        <v>102</v>
      </c>
      <c r="D80" s="41">
        <v>94</v>
      </c>
      <c r="E80" s="41">
        <v>4924</v>
      </c>
      <c r="F80" s="41">
        <v>4558</v>
      </c>
      <c r="G80" s="41">
        <v>13232</v>
      </c>
      <c r="H80" s="41">
        <v>3.2</v>
      </c>
      <c r="I80" s="41">
        <v>11261</v>
      </c>
      <c r="J80" s="41">
        <v>1971</v>
      </c>
      <c r="K80" s="41">
        <v>8.6</v>
      </c>
      <c r="L80" s="41">
        <v>-19.5</v>
      </c>
      <c r="M80" s="41">
        <v>52236</v>
      </c>
      <c r="N80" s="41">
        <v>6</v>
      </c>
      <c r="O80" s="41">
        <v>47517</v>
      </c>
      <c r="P80" s="41">
        <v>4719</v>
      </c>
      <c r="Q80" s="41">
        <v>11.4</v>
      </c>
      <c r="R80" s="41">
        <v>-28.6</v>
      </c>
      <c r="S80" s="41">
        <v>3.9</v>
      </c>
    </row>
    <row r="81" spans="1:19" s="44" customFormat="1" x14ac:dyDescent="0.25">
      <c r="A81" s="42" t="s">
        <v>29</v>
      </c>
      <c r="B81" s="43" t="s">
        <v>30</v>
      </c>
      <c r="C81" s="41">
        <v>194</v>
      </c>
      <c r="D81" s="41">
        <v>176</v>
      </c>
      <c r="E81" s="41">
        <v>11168</v>
      </c>
      <c r="F81" s="41">
        <v>9757</v>
      </c>
      <c r="G81" s="41">
        <v>32096</v>
      </c>
      <c r="H81" s="41">
        <v>17.3</v>
      </c>
      <c r="I81" s="41">
        <v>29623</v>
      </c>
      <c r="J81" s="41">
        <v>2473</v>
      </c>
      <c r="K81" s="41">
        <v>20</v>
      </c>
      <c r="L81" s="41">
        <v>-7.4</v>
      </c>
      <c r="M81" s="41">
        <v>113795</v>
      </c>
      <c r="N81" s="41">
        <v>26.3</v>
      </c>
      <c r="O81" s="41">
        <v>106873</v>
      </c>
      <c r="P81" s="41">
        <v>6922</v>
      </c>
      <c r="Q81" s="41">
        <v>28.9</v>
      </c>
      <c r="R81" s="41">
        <v>-3.4</v>
      </c>
      <c r="S81" s="41">
        <v>3.5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701961</v>
      </c>
      <c r="H82" s="33">
        <f>G82/'2020'!G82*100-100</f>
        <v>3.7014001944140063</v>
      </c>
      <c r="I82" s="31">
        <f>SUM(I75:I81)</f>
        <v>622959</v>
      </c>
      <c r="J82" s="31">
        <f>SUM(J75:J81)</f>
        <v>79002</v>
      </c>
      <c r="K82" s="33">
        <f>I82/'2020'!I82*100-100</f>
        <v>10.026298545897049</v>
      </c>
      <c r="L82" s="33">
        <f>J82/'2020'!J82*100-100</f>
        <v>-28.64381520119224</v>
      </c>
      <c r="M82" s="31">
        <f>SUM(M75:M81)</f>
        <v>2240793</v>
      </c>
      <c r="N82" s="33">
        <f>M82/'2020'!M82*100-100</f>
        <v>5.3692496508527654</v>
      </c>
      <c r="O82" s="31">
        <f>SUM(O75:O81)</f>
        <v>2010637</v>
      </c>
      <c r="P82" s="31">
        <f>SUM(P75:P81)</f>
        <v>230156</v>
      </c>
      <c r="Q82" s="33">
        <f>O82/'2020'!O82*100-100</f>
        <v>11.253703131933861</v>
      </c>
      <c r="R82" s="33">
        <f>P82/'2020'!P82*100-100</f>
        <v>-27.931211563271091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1943204</v>
      </c>
      <c r="H83" s="38">
        <f>G83/'2020'!G83*100-100</f>
        <v>-38.867195610729041</v>
      </c>
      <c r="I83" s="35">
        <f>I82+I71+I60+I49+I38+I27+I16</f>
        <v>1766568</v>
      </c>
      <c r="J83" s="35">
        <f>J82+J71+J60+J49+J38+J27+J16</f>
        <v>176636</v>
      </c>
      <c r="K83" s="38">
        <f>I83/'2020'!I83*100-100</f>
        <v>-34.657589729078936</v>
      </c>
      <c r="L83" s="38">
        <f>J83/'2020'!J83*100-100</f>
        <v>-62.82169204702118</v>
      </c>
      <c r="M83" s="35">
        <f>M82+M71+M60+M49+M38+M27+M16</f>
        <v>7316764</v>
      </c>
      <c r="N83" s="38">
        <f>M83/'2020'!M83*100-100</f>
        <v>-24.658974845047538</v>
      </c>
      <c r="O83" s="35">
        <f>O82+O71+O60+O49+O38+O27+O16</f>
        <v>6738338</v>
      </c>
      <c r="P83" s="35">
        <f>P82+P71+P60+P49+P38+P27+P16</f>
        <v>578426</v>
      </c>
      <c r="Q83" s="38">
        <f>O83/'2020'!O83*100-100</f>
        <v>-20.1470841104816</v>
      </c>
      <c r="R83" s="38">
        <f>P83/'2020'!P83*100-100</f>
        <v>-54.56519177748627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19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44" customFormat="1" x14ac:dyDescent="0.25">
      <c r="A86" s="42" t="s">
        <v>17</v>
      </c>
      <c r="B86" s="43" t="s">
        <v>18</v>
      </c>
      <c r="C86" s="41">
        <v>435</v>
      </c>
      <c r="D86" s="41">
        <v>394</v>
      </c>
      <c r="E86" s="41">
        <v>20935</v>
      </c>
      <c r="F86" s="41">
        <v>19241</v>
      </c>
      <c r="G86" s="41">
        <v>99547</v>
      </c>
      <c r="H86" s="41">
        <v>-13</v>
      </c>
      <c r="I86" s="41">
        <v>76207</v>
      </c>
      <c r="J86" s="41">
        <v>23340</v>
      </c>
      <c r="K86" s="41">
        <v>-6.1</v>
      </c>
      <c r="L86" s="41">
        <v>-29.9</v>
      </c>
      <c r="M86" s="41">
        <v>270081</v>
      </c>
      <c r="N86" s="41">
        <v>-8.1</v>
      </c>
      <c r="O86" s="41">
        <v>208563</v>
      </c>
      <c r="P86" s="41">
        <v>61518</v>
      </c>
      <c r="Q86" s="41">
        <v>3.1</v>
      </c>
      <c r="R86" s="41">
        <v>-32.9</v>
      </c>
      <c r="S86" s="41">
        <v>2.7</v>
      </c>
    </row>
    <row r="87" spans="1:19" s="44" customFormat="1" x14ac:dyDescent="0.25">
      <c r="A87" s="42" t="s">
        <v>19</v>
      </c>
      <c r="B87" s="43" t="s">
        <v>20</v>
      </c>
      <c r="C87" s="41">
        <v>538</v>
      </c>
      <c r="D87" s="41">
        <v>515</v>
      </c>
      <c r="E87" s="41">
        <v>29592</v>
      </c>
      <c r="F87" s="41">
        <v>27867</v>
      </c>
      <c r="G87" s="41">
        <v>171455</v>
      </c>
      <c r="H87" s="41">
        <v>10.9</v>
      </c>
      <c r="I87" s="41">
        <v>147362</v>
      </c>
      <c r="J87" s="41">
        <v>24093</v>
      </c>
      <c r="K87" s="41">
        <v>17.8</v>
      </c>
      <c r="L87" s="41">
        <v>-18.5</v>
      </c>
      <c r="M87" s="41">
        <v>397591</v>
      </c>
      <c r="N87" s="41">
        <v>16.8</v>
      </c>
      <c r="O87" s="41">
        <v>346646</v>
      </c>
      <c r="P87" s="41">
        <v>50945</v>
      </c>
      <c r="Q87" s="41">
        <v>22</v>
      </c>
      <c r="R87" s="41">
        <v>-9.6</v>
      </c>
      <c r="S87" s="41">
        <v>2.2999999999999998</v>
      </c>
    </row>
    <row r="88" spans="1:19" s="44" customFormat="1" x14ac:dyDescent="0.25">
      <c r="A88" s="42" t="s">
        <v>21</v>
      </c>
      <c r="B88" s="43" t="s">
        <v>22</v>
      </c>
      <c r="C88" s="41">
        <v>566</v>
      </c>
      <c r="D88" s="41">
        <v>550</v>
      </c>
      <c r="E88" s="41">
        <v>27279</v>
      </c>
      <c r="F88" s="41">
        <v>26289</v>
      </c>
      <c r="G88" s="41">
        <v>169419</v>
      </c>
      <c r="H88" s="41">
        <v>32.6</v>
      </c>
      <c r="I88" s="41">
        <v>153350</v>
      </c>
      <c r="J88" s="41">
        <v>16069</v>
      </c>
      <c r="K88" s="41">
        <v>33.5</v>
      </c>
      <c r="L88" s="41">
        <v>24.4</v>
      </c>
      <c r="M88" s="41">
        <v>400103</v>
      </c>
      <c r="N88" s="41">
        <v>33.6</v>
      </c>
      <c r="O88" s="41">
        <v>362374</v>
      </c>
      <c r="P88" s="41">
        <v>37729</v>
      </c>
      <c r="Q88" s="41">
        <v>36.1</v>
      </c>
      <c r="R88" s="41">
        <v>13.8</v>
      </c>
      <c r="S88" s="41">
        <v>2.4</v>
      </c>
    </row>
    <row r="89" spans="1:19" s="44" customFormat="1" x14ac:dyDescent="0.25">
      <c r="A89" s="42" t="s">
        <v>23</v>
      </c>
      <c r="B89" s="43" t="s">
        <v>24</v>
      </c>
      <c r="C89" s="41">
        <v>681</v>
      </c>
      <c r="D89" s="41">
        <v>660</v>
      </c>
      <c r="E89" s="41">
        <v>38282</v>
      </c>
      <c r="F89" s="41">
        <v>36684</v>
      </c>
      <c r="G89" s="41">
        <v>174262</v>
      </c>
      <c r="H89" s="41">
        <v>16.7</v>
      </c>
      <c r="I89" s="41">
        <v>161497</v>
      </c>
      <c r="J89" s="41">
        <v>12765</v>
      </c>
      <c r="K89" s="41">
        <v>19.7</v>
      </c>
      <c r="L89" s="41">
        <v>-11.4</v>
      </c>
      <c r="M89" s="41">
        <v>625535</v>
      </c>
      <c r="N89" s="41">
        <v>16.3</v>
      </c>
      <c r="O89" s="41">
        <v>588214</v>
      </c>
      <c r="P89" s="41">
        <v>37321</v>
      </c>
      <c r="Q89" s="41">
        <v>19</v>
      </c>
      <c r="R89" s="41">
        <v>-13.8</v>
      </c>
      <c r="S89" s="41">
        <v>3.6</v>
      </c>
    </row>
    <row r="90" spans="1:19" s="44" customFormat="1" x14ac:dyDescent="0.25">
      <c r="A90" s="42" t="s">
        <v>25</v>
      </c>
      <c r="B90" s="43" t="s">
        <v>26</v>
      </c>
      <c r="C90" s="41">
        <v>824</v>
      </c>
      <c r="D90" s="41">
        <v>792</v>
      </c>
      <c r="E90" s="41">
        <v>43122</v>
      </c>
      <c r="F90" s="41">
        <v>41383</v>
      </c>
      <c r="G90" s="41">
        <v>201727</v>
      </c>
      <c r="H90" s="41">
        <v>10.8</v>
      </c>
      <c r="I90" s="41">
        <v>178834</v>
      </c>
      <c r="J90" s="41">
        <v>22893</v>
      </c>
      <c r="K90" s="41">
        <v>20.6</v>
      </c>
      <c r="L90" s="41">
        <v>-32.4</v>
      </c>
      <c r="M90" s="41">
        <v>710176</v>
      </c>
      <c r="N90" s="41">
        <v>12.4</v>
      </c>
      <c r="O90" s="41">
        <v>625919</v>
      </c>
      <c r="P90" s="41">
        <v>84257</v>
      </c>
      <c r="Q90" s="41">
        <v>26.2</v>
      </c>
      <c r="R90" s="41">
        <v>-38</v>
      </c>
      <c r="S90" s="41">
        <v>3.5</v>
      </c>
    </row>
    <row r="91" spans="1:19" s="44" customFormat="1" x14ac:dyDescent="0.25">
      <c r="A91" s="42" t="s">
        <v>27</v>
      </c>
      <c r="B91" s="43" t="s">
        <v>28</v>
      </c>
      <c r="C91" s="41">
        <v>101</v>
      </c>
      <c r="D91" s="41">
        <v>97</v>
      </c>
      <c r="E91" s="41">
        <v>4910</v>
      </c>
      <c r="F91" s="41">
        <v>4721</v>
      </c>
      <c r="G91" s="41">
        <v>16286</v>
      </c>
      <c r="H91" s="41">
        <v>10.4</v>
      </c>
      <c r="I91" s="41">
        <v>13793</v>
      </c>
      <c r="J91" s="41">
        <v>2493</v>
      </c>
      <c r="K91" s="41">
        <v>14.9</v>
      </c>
      <c r="L91" s="41">
        <v>-9.4</v>
      </c>
      <c r="M91" s="41">
        <v>62471</v>
      </c>
      <c r="N91" s="41">
        <v>13.9</v>
      </c>
      <c r="O91" s="41">
        <v>55708</v>
      </c>
      <c r="P91" s="41">
        <v>6763</v>
      </c>
      <c r="Q91" s="41">
        <v>17.600000000000001</v>
      </c>
      <c r="R91" s="41">
        <v>-9.3000000000000007</v>
      </c>
      <c r="S91" s="41">
        <v>3.8</v>
      </c>
    </row>
    <row r="92" spans="1:19" s="44" customFormat="1" x14ac:dyDescent="0.25">
      <c r="A92" s="42" t="s">
        <v>29</v>
      </c>
      <c r="B92" s="43" t="s">
        <v>30</v>
      </c>
      <c r="C92" s="41">
        <v>194</v>
      </c>
      <c r="D92" s="41">
        <v>177</v>
      </c>
      <c r="E92" s="41">
        <v>11116</v>
      </c>
      <c r="F92" s="41">
        <v>9946</v>
      </c>
      <c r="G92" s="41">
        <v>36834</v>
      </c>
      <c r="H92" s="41">
        <v>13.9</v>
      </c>
      <c r="I92" s="41">
        <v>33864</v>
      </c>
      <c r="J92" s="41">
        <v>2970</v>
      </c>
      <c r="K92" s="41">
        <v>15.2</v>
      </c>
      <c r="L92" s="41">
        <v>0.7</v>
      </c>
      <c r="M92" s="41">
        <v>121889</v>
      </c>
      <c r="N92" s="41">
        <v>31.3</v>
      </c>
      <c r="O92" s="41">
        <v>114386</v>
      </c>
      <c r="P92" s="41">
        <v>7503</v>
      </c>
      <c r="Q92" s="41">
        <v>34</v>
      </c>
      <c r="R92" s="41">
        <v>0.7</v>
      </c>
      <c r="S92" s="41">
        <v>3.3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869530</v>
      </c>
      <c r="H93" s="33">
        <f>G93/'2020'!G93*100-100</f>
        <v>12.127683169951069</v>
      </c>
      <c r="I93" s="31">
        <f>SUM(I86:I92)</f>
        <v>764907</v>
      </c>
      <c r="J93" s="31">
        <f>SUM(J86:J92)</f>
        <v>104623</v>
      </c>
      <c r="K93" s="33">
        <f>I93/'2020'!I93*100-100</f>
        <v>18.456349335402322</v>
      </c>
      <c r="L93" s="33">
        <f>J93/'2020'!J93*100-100</f>
        <v>-19.367567609226768</v>
      </c>
      <c r="M93" s="31">
        <f>SUM(M86:M92)</f>
        <v>2587846</v>
      </c>
      <c r="N93" s="33">
        <f>M93/'2020'!M93*100-100</f>
        <v>14.957132830476993</v>
      </c>
      <c r="O93" s="31">
        <f>SUM(O86:O92)</f>
        <v>2301810</v>
      </c>
      <c r="P93" s="31">
        <f>SUM(P86:P92)</f>
        <v>286036</v>
      </c>
      <c r="Q93" s="33">
        <f>O93/'2020'!O93*100-100</f>
        <v>22.708422959990671</v>
      </c>
      <c r="R93" s="33">
        <f>P93/'2020'!P93*100-100</f>
        <v>-23.785314798975762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2812734</v>
      </c>
      <c r="H94" s="38">
        <f>G94/'2020'!G94*100-100</f>
        <v>-28.866135814040064</v>
      </c>
      <c r="I94" s="35">
        <f>I93+I82+I71+I60+I49+I38+I27+I16</f>
        <v>2531475</v>
      </c>
      <c r="J94" s="35">
        <f>J93+J82+J71+J60+J49+J38+J27+J16</f>
        <v>281259</v>
      </c>
      <c r="K94" s="38">
        <f>I94/'2020'!I94*100-100</f>
        <v>-24.417427724851038</v>
      </c>
      <c r="L94" s="38">
        <f>J94/'2020'!J94*100-100</f>
        <v>-53.49999504015819</v>
      </c>
      <c r="M94" s="35">
        <f>M93+M82+M71+M60+M49+M38+M27+M16</f>
        <v>9904610</v>
      </c>
      <c r="N94" s="38">
        <f>M94/'2020'!M94*100-100</f>
        <v>-17.203998071667456</v>
      </c>
      <c r="O94" s="35">
        <f>O93+O82+O71+O60+O49+O38+O27+O16</f>
        <v>9040148</v>
      </c>
      <c r="P94" s="35">
        <f>P93+P82+P71+P60+P49+P38+P27+P16</f>
        <v>864462</v>
      </c>
      <c r="Q94" s="38">
        <f>O94/'2020'!O94*100-100</f>
        <v>-12.353036190428909</v>
      </c>
      <c r="R94" s="38">
        <f>P94/'2020'!P94*100-100</f>
        <v>-47.557287612844753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19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19" s="44" customFormat="1" x14ac:dyDescent="0.25">
      <c r="A97" s="42" t="s">
        <v>17</v>
      </c>
      <c r="B97" s="43" t="s">
        <v>18</v>
      </c>
      <c r="C97" s="41">
        <v>433</v>
      </c>
      <c r="D97" s="41">
        <v>392</v>
      </c>
      <c r="E97" s="41">
        <v>20848</v>
      </c>
      <c r="F97" s="41">
        <v>19210</v>
      </c>
      <c r="G97" s="41">
        <v>108218</v>
      </c>
      <c r="H97" s="41">
        <v>6.1</v>
      </c>
      <c r="I97" s="41">
        <v>85537</v>
      </c>
      <c r="J97" s="41">
        <v>22681</v>
      </c>
      <c r="K97" s="41">
        <v>6.6</v>
      </c>
      <c r="L97" s="41">
        <v>3.9</v>
      </c>
      <c r="M97" s="41">
        <v>268577</v>
      </c>
      <c r="N97" s="41">
        <v>11</v>
      </c>
      <c r="O97" s="41">
        <v>215069</v>
      </c>
      <c r="P97" s="41">
        <v>53508</v>
      </c>
      <c r="Q97" s="41">
        <v>13.7</v>
      </c>
      <c r="R97" s="41">
        <v>1.3</v>
      </c>
      <c r="S97" s="41">
        <v>2.5</v>
      </c>
    </row>
    <row r="98" spans="1:19" s="44" customFormat="1" x14ac:dyDescent="0.25">
      <c r="A98" s="42" t="s">
        <v>19</v>
      </c>
      <c r="B98" s="43" t="s">
        <v>20</v>
      </c>
      <c r="C98" s="41">
        <v>534</v>
      </c>
      <c r="D98" s="41">
        <v>511</v>
      </c>
      <c r="E98" s="41">
        <v>29518</v>
      </c>
      <c r="F98" s="41">
        <v>27821</v>
      </c>
      <c r="G98" s="41">
        <v>170213</v>
      </c>
      <c r="H98" s="41">
        <v>19.600000000000001</v>
      </c>
      <c r="I98" s="41">
        <v>149014</v>
      </c>
      <c r="J98" s="41">
        <v>21199</v>
      </c>
      <c r="K98" s="41">
        <v>21.4</v>
      </c>
      <c r="L98" s="41">
        <v>8.5</v>
      </c>
      <c r="M98" s="41">
        <v>363338</v>
      </c>
      <c r="N98" s="41">
        <v>15.3</v>
      </c>
      <c r="O98" s="41">
        <v>321196</v>
      </c>
      <c r="P98" s="41">
        <v>42142</v>
      </c>
      <c r="Q98" s="41">
        <v>16.8</v>
      </c>
      <c r="R98" s="41">
        <v>5.3</v>
      </c>
      <c r="S98" s="41">
        <v>2.1</v>
      </c>
    </row>
    <row r="99" spans="1:19" s="44" customFormat="1" x14ac:dyDescent="0.25">
      <c r="A99" s="42" t="s">
        <v>21</v>
      </c>
      <c r="B99" s="43" t="s">
        <v>22</v>
      </c>
      <c r="C99" s="41">
        <v>567</v>
      </c>
      <c r="D99" s="41">
        <v>552</v>
      </c>
      <c r="E99" s="41">
        <v>27239</v>
      </c>
      <c r="F99" s="41">
        <v>26390</v>
      </c>
      <c r="G99" s="41">
        <v>162163</v>
      </c>
      <c r="H99" s="41">
        <v>25.2</v>
      </c>
      <c r="I99" s="41">
        <v>146711</v>
      </c>
      <c r="J99" s="41">
        <v>15452</v>
      </c>
      <c r="K99" s="41">
        <v>22.7</v>
      </c>
      <c r="L99" s="41">
        <v>56.3</v>
      </c>
      <c r="M99" s="41">
        <v>364383</v>
      </c>
      <c r="N99" s="41">
        <v>18.8</v>
      </c>
      <c r="O99" s="41">
        <v>329446</v>
      </c>
      <c r="P99" s="41">
        <v>34937</v>
      </c>
      <c r="Q99" s="41">
        <v>18.2</v>
      </c>
      <c r="R99" s="41">
        <v>24.1</v>
      </c>
      <c r="S99" s="41">
        <v>2.2000000000000002</v>
      </c>
    </row>
    <row r="100" spans="1:19" s="44" customFormat="1" x14ac:dyDescent="0.25">
      <c r="A100" s="42" t="s">
        <v>23</v>
      </c>
      <c r="B100" s="43" t="s">
        <v>24</v>
      </c>
      <c r="C100" s="41">
        <v>687</v>
      </c>
      <c r="D100" s="41">
        <v>667</v>
      </c>
      <c r="E100" s="41">
        <v>38380</v>
      </c>
      <c r="F100" s="41">
        <v>36497</v>
      </c>
      <c r="G100" s="41">
        <v>177205</v>
      </c>
      <c r="H100" s="41">
        <v>17.2</v>
      </c>
      <c r="I100" s="41">
        <v>161640</v>
      </c>
      <c r="J100" s="41">
        <v>15565</v>
      </c>
      <c r="K100" s="41">
        <v>17.100000000000001</v>
      </c>
      <c r="L100" s="41">
        <v>18</v>
      </c>
      <c r="M100" s="41">
        <v>566126</v>
      </c>
      <c r="N100" s="41">
        <v>8.9</v>
      </c>
      <c r="O100" s="41">
        <v>527401</v>
      </c>
      <c r="P100" s="41">
        <v>38725</v>
      </c>
      <c r="Q100" s="41">
        <v>8.5</v>
      </c>
      <c r="R100" s="41">
        <v>13.5</v>
      </c>
      <c r="S100" s="41">
        <v>3.2</v>
      </c>
    </row>
    <row r="101" spans="1:19" s="44" customFormat="1" x14ac:dyDescent="0.25">
      <c r="A101" s="42" t="s">
        <v>25</v>
      </c>
      <c r="B101" s="43" t="s">
        <v>26</v>
      </c>
      <c r="C101" s="41">
        <v>824</v>
      </c>
      <c r="D101" s="41">
        <v>797</v>
      </c>
      <c r="E101" s="41">
        <v>43115</v>
      </c>
      <c r="F101" s="41">
        <v>41651</v>
      </c>
      <c r="G101" s="41">
        <v>189533</v>
      </c>
      <c r="H101" s="41">
        <v>12</v>
      </c>
      <c r="I101" s="41">
        <v>167851</v>
      </c>
      <c r="J101" s="41">
        <v>21682</v>
      </c>
      <c r="K101" s="41">
        <v>13.2</v>
      </c>
      <c r="L101" s="41">
        <v>2.9</v>
      </c>
      <c r="M101" s="41">
        <v>624405</v>
      </c>
      <c r="N101" s="41">
        <v>11.4</v>
      </c>
      <c r="O101" s="41">
        <v>548433</v>
      </c>
      <c r="P101" s="41">
        <v>75972</v>
      </c>
      <c r="Q101" s="41">
        <v>12.5</v>
      </c>
      <c r="R101" s="41">
        <v>4.5</v>
      </c>
      <c r="S101" s="41">
        <v>3.3</v>
      </c>
    </row>
    <row r="102" spans="1:19" s="44" customFormat="1" x14ac:dyDescent="0.25">
      <c r="A102" s="42" t="s">
        <v>27</v>
      </c>
      <c r="B102" s="43" t="s">
        <v>28</v>
      </c>
      <c r="C102" s="41">
        <v>102</v>
      </c>
      <c r="D102" s="41">
        <v>99</v>
      </c>
      <c r="E102" s="41">
        <v>4950</v>
      </c>
      <c r="F102" s="41">
        <v>4765</v>
      </c>
      <c r="G102" s="41">
        <v>20875</v>
      </c>
      <c r="H102" s="41">
        <v>20</v>
      </c>
      <c r="I102" s="41">
        <v>16611</v>
      </c>
      <c r="J102" s="41">
        <v>4264</v>
      </c>
      <c r="K102" s="41">
        <v>13.3</v>
      </c>
      <c r="L102" s="41">
        <v>56.2</v>
      </c>
      <c r="M102" s="41">
        <v>63452</v>
      </c>
      <c r="N102" s="41">
        <v>6</v>
      </c>
      <c r="O102" s="41">
        <v>55132</v>
      </c>
      <c r="P102" s="41">
        <v>8320</v>
      </c>
      <c r="Q102" s="41">
        <v>5.3</v>
      </c>
      <c r="R102" s="41">
        <v>10.3</v>
      </c>
      <c r="S102" s="41">
        <v>3</v>
      </c>
    </row>
    <row r="103" spans="1:19" s="44" customFormat="1" x14ac:dyDescent="0.25">
      <c r="A103" s="42" t="s">
        <v>29</v>
      </c>
      <c r="B103" s="43" t="s">
        <v>30</v>
      </c>
      <c r="C103" s="41">
        <v>194</v>
      </c>
      <c r="D103" s="41">
        <v>178</v>
      </c>
      <c r="E103" s="41">
        <v>11121</v>
      </c>
      <c r="F103" s="41">
        <v>9788</v>
      </c>
      <c r="G103" s="41">
        <v>42144</v>
      </c>
      <c r="H103" s="41">
        <v>20.7</v>
      </c>
      <c r="I103" s="41">
        <v>38383</v>
      </c>
      <c r="J103" s="41">
        <v>3761</v>
      </c>
      <c r="K103" s="41">
        <v>18</v>
      </c>
      <c r="L103" s="41">
        <v>57.5</v>
      </c>
      <c r="M103" s="41">
        <v>117166</v>
      </c>
      <c r="N103" s="41">
        <v>22.7</v>
      </c>
      <c r="O103" s="41">
        <v>107614</v>
      </c>
      <c r="P103" s="41">
        <v>9552</v>
      </c>
      <c r="Q103" s="41">
        <v>20.100000000000001</v>
      </c>
      <c r="R103" s="41">
        <v>63.2</v>
      </c>
      <c r="S103" s="41">
        <v>2.8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870351</v>
      </c>
      <c r="H104" s="33">
        <f>G104/'2020'!G104*100-100</f>
        <v>16.566843544667265</v>
      </c>
      <c r="I104" s="31">
        <f>SUM(I97:I103)</f>
        <v>765747</v>
      </c>
      <c r="J104" s="31">
        <f>SUM(J97:J103)</f>
        <v>104604</v>
      </c>
      <c r="K104" s="33">
        <f>I104/'2020'!I104*100-100</f>
        <v>16.724031754548548</v>
      </c>
      <c r="L104" s="33">
        <f>J104/'2020'!J104*100-100</f>
        <v>15.42892454370903</v>
      </c>
      <c r="M104" s="31">
        <f>SUM(M97:M103)</f>
        <v>2367447</v>
      </c>
      <c r="N104" s="33">
        <f>M104/'2020'!M104*100-100</f>
        <v>12.760002762503305</v>
      </c>
      <c r="O104" s="31">
        <f>SUM(O97:O103)</f>
        <v>2104291</v>
      </c>
      <c r="P104" s="31">
        <f>SUM(P97:P103)</f>
        <v>263156</v>
      </c>
      <c r="Q104" s="33">
        <f>O104/'2020'!O104*100-100</f>
        <v>13.237299427111424</v>
      </c>
      <c r="R104" s="33">
        <f>P104/'2020'!P104*100-100</f>
        <v>9.0833723672811146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3683085</v>
      </c>
      <c r="H105" s="38">
        <f>G105/'2020'!G105*100-100</f>
        <v>-21.649758891898301</v>
      </c>
      <c r="I105" s="35">
        <f>I104+I93+I82+I71+I60+I49+I38+I27+I16</f>
        <v>3297222</v>
      </c>
      <c r="J105" s="35">
        <f>J104+J93+J82+J71+J60+J49+J38+J27+J16</f>
        <v>385863</v>
      </c>
      <c r="K105" s="38">
        <f>I105/'2020'!I105*100-100</f>
        <v>-17.678854801968185</v>
      </c>
      <c r="L105" s="38">
        <f>J105/'2020'!J105*100-100</f>
        <v>-44.518462069362165</v>
      </c>
      <c r="M105" s="35">
        <f>M104+M93+M82+M71+M60+M49+M38+M27+M16</f>
        <v>12272057</v>
      </c>
      <c r="N105" s="38">
        <f>M105/'2020'!M105*100-100</f>
        <v>-12.730251826668521</v>
      </c>
      <c r="O105" s="35">
        <f>O104+O93+O82+O71+O60+O49+O38+O27+O16</f>
        <v>11144439</v>
      </c>
      <c r="P105" s="35">
        <f>P104+P93+P82+P71+P60+P49+P38+P27+P16</f>
        <v>1127618</v>
      </c>
      <c r="Q105" s="38">
        <f>O105/'2020'!O105*100-100</f>
        <v>-8.4463387207440803</v>
      </c>
      <c r="R105" s="38">
        <f>P105/'2020'!P105*100-100</f>
        <v>-40.326179221818379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19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19" s="44" customFormat="1" x14ac:dyDescent="0.25">
      <c r="A108" s="42" t="s">
        <v>17</v>
      </c>
      <c r="B108" s="43" t="s">
        <v>18</v>
      </c>
      <c r="C108" s="41">
        <v>428</v>
      </c>
      <c r="D108" s="41">
        <v>386</v>
      </c>
      <c r="E108" s="41">
        <v>20714</v>
      </c>
      <c r="F108" s="41">
        <v>18837</v>
      </c>
      <c r="G108" s="41">
        <v>101562</v>
      </c>
      <c r="H108" s="41">
        <v>35.799999999999997</v>
      </c>
      <c r="I108" s="41">
        <v>79858</v>
      </c>
      <c r="J108" s="41">
        <v>21704</v>
      </c>
      <c r="K108" s="41">
        <v>17.399999999999999</v>
      </c>
      <c r="L108" s="41">
        <v>221.1</v>
      </c>
      <c r="M108" s="41">
        <v>274736</v>
      </c>
      <c r="N108" s="41">
        <v>36.299999999999997</v>
      </c>
      <c r="O108" s="41">
        <v>220812</v>
      </c>
      <c r="P108" s="41">
        <v>53924</v>
      </c>
      <c r="Q108" s="41">
        <v>19.100000000000001</v>
      </c>
      <c r="R108" s="41">
        <v>232</v>
      </c>
      <c r="S108" s="41">
        <v>2.7</v>
      </c>
    </row>
    <row r="109" spans="1:19" s="44" customFormat="1" x14ac:dyDescent="0.25">
      <c r="A109" s="42" t="s">
        <v>19</v>
      </c>
      <c r="B109" s="43" t="s">
        <v>20</v>
      </c>
      <c r="C109" s="41">
        <v>534</v>
      </c>
      <c r="D109" s="41">
        <v>504</v>
      </c>
      <c r="E109" s="41">
        <v>29353</v>
      </c>
      <c r="F109" s="41">
        <v>27679</v>
      </c>
      <c r="G109" s="41">
        <v>163375</v>
      </c>
      <c r="H109" s="41">
        <v>59.5</v>
      </c>
      <c r="I109" s="41">
        <v>139871</v>
      </c>
      <c r="J109" s="41">
        <v>23504</v>
      </c>
      <c r="K109" s="41">
        <v>51.5</v>
      </c>
      <c r="L109" s="41">
        <v>132.80000000000001</v>
      </c>
      <c r="M109" s="41">
        <v>360095</v>
      </c>
      <c r="N109" s="41">
        <v>39.6</v>
      </c>
      <c r="O109" s="41">
        <v>313473</v>
      </c>
      <c r="P109" s="41">
        <v>46622</v>
      </c>
      <c r="Q109" s="41">
        <v>34.200000000000003</v>
      </c>
      <c r="R109" s="41">
        <v>91</v>
      </c>
      <c r="S109" s="41">
        <v>2.2000000000000002</v>
      </c>
    </row>
    <row r="110" spans="1:19" s="44" customFormat="1" x14ac:dyDescent="0.25">
      <c r="A110" s="42" t="s">
        <v>21</v>
      </c>
      <c r="B110" s="43" t="s">
        <v>22</v>
      </c>
      <c r="C110" s="41">
        <v>566</v>
      </c>
      <c r="D110" s="41">
        <v>549</v>
      </c>
      <c r="E110" s="41">
        <v>27258</v>
      </c>
      <c r="F110" s="41">
        <v>26344</v>
      </c>
      <c r="G110" s="41">
        <v>149025</v>
      </c>
      <c r="H110" s="41">
        <v>53.5</v>
      </c>
      <c r="I110" s="41">
        <v>134109</v>
      </c>
      <c r="J110" s="41">
        <v>14916</v>
      </c>
      <c r="K110" s="41">
        <v>45.8</v>
      </c>
      <c r="L110" s="41">
        <v>192.3</v>
      </c>
      <c r="M110" s="41">
        <v>361568</v>
      </c>
      <c r="N110" s="41">
        <v>35.9</v>
      </c>
      <c r="O110" s="41">
        <v>327879</v>
      </c>
      <c r="P110" s="41">
        <v>33689</v>
      </c>
      <c r="Q110" s="41">
        <v>32.6</v>
      </c>
      <c r="R110" s="41">
        <v>80</v>
      </c>
      <c r="S110" s="41">
        <v>2.4</v>
      </c>
    </row>
    <row r="111" spans="1:19" s="44" customFormat="1" x14ac:dyDescent="0.25">
      <c r="A111" s="42" t="s">
        <v>23</v>
      </c>
      <c r="B111" s="43" t="s">
        <v>24</v>
      </c>
      <c r="C111" s="41">
        <v>687</v>
      </c>
      <c r="D111" s="41">
        <v>667</v>
      </c>
      <c r="E111" s="41">
        <v>38234</v>
      </c>
      <c r="F111" s="41">
        <v>36795</v>
      </c>
      <c r="G111" s="41">
        <v>164217</v>
      </c>
      <c r="H111" s="41">
        <v>42.9</v>
      </c>
      <c r="I111" s="41">
        <v>152985</v>
      </c>
      <c r="J111" s="41">
        <v>11232</v>
      </c>
      <c r="K111" s="41">
        <v>40.9</v>
      </c>
      <c r="L111" s="41">
        <v>78.900000000000006</v>
      </c>
      <c r="M111" s="41">
        <v>587121</v>
      </c>
      <c r="N111" s="41">
        <v>23.8</v>
      </c>
      <c r="O111" s="41">
        <v>557591</v>
      </c>
      <c r="P111" s="41">
        <v>29530</v>
      </c>
      <c r="Q111" s="41">
        <v>22.4</v>
      </c>
      <c r="R111" s="41">
        <v>57.3</v>
      </c>
      <c r="S111" s="41">
        <v>3.6</v>
      </c>
    </row>
    <row r="112" spans="1:19" s="44" customFormat="1" x14ac:dyDescent="0.25">
      <c r="A112" s="42" t="s">
        <v>25</v>
      </c>
      <c r="B112" s="43" t="s">
        <v>26</v>
      </c>
      <c r="C112" s="41">
        <v>818</v>
      </c>
      <c r="D112" s="41">
        <v>797</v>
      </c>
      <c r="E112" s="41">
        <v>42890</v>
      </c>
      <c r="F112" s="41">
        <v>41713</v>
      </c>
      <c r="G112" s="41">
        <v>198642</v>
      </c>
      <c r="H112" s="41">
        <v>30.9</v>
      </c>
      <c r="I112" s="41">
        <v>177748</v>
      </c>
      <c r="J112" s="41">
        <v>20894</v>
      </c>
      <c r="K112" s="41">
        <v>21.5</v>
      </c>
      <c r="L112" s="41">
        <v>279.89999999999998</v>
      </c>
      <c r="M112" s="41">
        <v>663669</v>
      </c>
      <c r="N112" s="41">
        <v>22.3</v>
      </c>
      <c r="O112" s="41">
        <v>593602</v>
      </c>
      <c r="P112" s="41">
        <v>70067</v>
      </c>
      <c r="Q112" s="41">
        <v>13.3</v>
      </c>
      <c r="R112" s="41">
        <v>267.5</v>
      </c>
      <c r="S112" s="41">
        <v>3.3</v>
      </c>
    </row>
    <row r="113" spans="1:19" s="44" customFormat="1" x14ac:dyDescent="0.25">
      <c r="A113" s="42" t="s">
        <v>27</v>
      </c>
      <c r="B113" s="43" t="s">
        <v>28</v>
      </c>
      <c r="C113" s="41">
        <v>102</v>
      </c>
      <c r="D113" s="41">
        <v>100</v>
      </c>
      <c r="E113" s="41">
        <v>4952</v>
      </c>
      <c r="F113" s="41">
        <v>4774</v>
      </c>
      <c r="G113" s="41">
        <v>18899</v>
      </c>
      <c r="H113" s="41">
        <v>44.7</v>
      </c>
      <c r="I113" s="41">
        <v>16126</v>
      </c>
      <c r="J113" s="41">
        <v>2773</v>
      </c>
      <c r="K113" s="41">
        <v>35</v>
      </c>
      <c r="L113" s="41">
        <v>149.1</v>
      </c>
      <c r="M113" s="41">
        <v>65771</v>
      </c>
      <c r="N113" s="41">
        <v>29.3</v>
      </c>
      <c r="O113" s="41">
        <v>59040</v>
      </c>
      <c r="P113" s="41">
        <v>6731</v>
      </c>
      <c r="Q113" s="41">
        <v>22.3</v>
      </c>
      <c r="R113" s="41">
        <v>159.6</v>
      </c>
      <c r="S113" s="41">
        <v>3.5</v>
      </c>
    </row>
    <row r="114" spans="1:19" s="44" customFormat="1" x14ac:dyDescent="0.25">
      <c r="A114" s="42" t="s">
        <v>29</v>
      </c>
      <c r="B114" s="43" t="s">
        <v>30</v>
      </c>
      <c r="C114" s="41">
        <v>193</v>
      </c>
      <c r="D114" s="41">
        <v>179</v>
      </c>
      <c r="E114" s="41">
        <v>11161</v>
      </c>
      <c r="F114" s="41">
        <v>10059</v>
      </c>
      <c r="G114" s="41">
        <v>42701</v>
      </c>
      <c r="H114" s="41">
        <v>45.3</v>
      </c>
      <c r="I114" s="41">
        <v>38203</v>
      </c>
      <c r="J114" s="41">
        <v>4498</v>
      </c>
      <c r="K114" s="41">
        <v>38.5</v>
      </c>
      <c r="L114" s="41">
        <v>149.30000000000001</v>
      </c>
      <c r="M114" s="41">
        <v>125422</v>
      </c>
      <c r="N114" s="41">
        <v>36.799999999999997</v>
      </c>
      <c r="O114" s="41">
        <v>114944</v>
      </c>
      <c r="P114" s="41">
        <v>10478</v>
      </c>
      <c r="Q114" s="41">
        <v>33.299999999999997</v>
      </c>
      <c r="R114" s="41">
        <v>91.4</v>
      </c>
      <c r="S114" s="41">
        <v>2.9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838421</v>
      </c>
      <c r="H115" s="33">
        <f>G115/'2020'!G115*100-100</f>
        <v>43.711411949825674</v>
      </c>
      <c r="I115" s="31">
        <f>SUM(I108:I114)</f>
        <v>738900</v>
      </c>
      <c r="J115" s="31">
        <f>SUM(J108:J114)</f>
        <v>99521</v>
      </c>
      <c r="K115" s="33">
        <f>I115/'2020'!I115*100-100</f>
        <v>35.143044220984194</v>
      </c>
      <c r="L115" s="33">
        <f>J115/'2020'!J115*100-100</f>
        <v>171.52952089926879</v>
      </c>
      <c r="M115" s="31">
        <f>SUM(M108:M114)</f>
        <v>2438382</v>
      </c>
      <c r="N115" s="33">
        <f>M115/'2020'!M115*100-100</f>
        <v>29.350067343800305</v>
      </c>
      <c r="O115" s="31">
        <f>SUM(O108:O114)</f>
        <v>2187341</v>
      </c>
      <c r="P115" s="31">
        <f>SUM(P108:P114)</f>
        <v>251041</v>
      </c>
      <c r="Q115" s="33">
        <f>O115/'2020'!O115*100-100</f>
        <v>22.895510715020137</v>
      </c>
      <c r="R115" s="33">
        <f>P115/'2020'!P115*100-100</f>
        <v>138.48477651641096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4521506</v>
      </c>
      <c r="H116" s="38">
        <f>G116/'2020'!G116*100-100</f>
        <v>-14.433513328975693</v>
      </c>
      <c r="I116" s="35">
        <f>I115+I104+I93+I82+I71+I60+I49+I38+I27+I16</f>
        <v>4036122</v>
      </c>
      <c r="J116" s="35">
        <f>J115+J104+J93+J82+J71+J60+J49+J38+J27+J16</f>
        <v>485384</v>
      </c>
      <c r="K116" s="38">
        <f>I116/'2020'!I116*100-100</f>
        <v>-11.334359972496031</v>
      </c>
      <c r="L116" s="38">
        <f>J116/'2020'!J116*100-100</f>
        <v>-33.702665639529485</v>
      </c>
      <c r="M116" s="35">
        <f>M115+M104+M93+M82+M71+M60+M49+M38+M27+M16</f>
        <v>14710439</v>
      </c>
      <c r="N116" s="38">
        <f>M116/'2020'!M116*100-100</f>
        <v>-7.7560141001792431</v>
      </c>
      <c r="O116" s="35">
        <f>O115+O104+O93+O82+O71+O60+O49+O38+O27+O16</f>
        <v>13331780</v>
      </c>
      <c r="P116" s="35">
        <f>P115+P104+P93+P82+P71+P60+P49+P38+P27+P16</f>
        <v>1378659</v>
      </c>
      <c r="Q116" s="38">
        <f>O116/'2020'!O116*100-100</f>
        <v>-4.4482194980739536</v>
      </c>
      <c r="R116" s="38">
        <f>P116/'2020'!P116*100-100</f>
        <v>-30.890856237978724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19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44" customFormat="1" x14ac:dyDescent="0.25">
      <c r="A119" s="42" t="s">
        <v>17</v>
      </c>
      <c r="B119" s="43" t="s">
        <v>18</v>
      </c>
      <c r="C119" s="41">
        <v>429</v>
      </c>
      <c r="D119" s="41">
        <v>372</v>
      </c>
      <c r="E119" s="41">
        <v>20716</v>
      </c>
      <c r="F119" s="41">
        <v>18660</v>
      </c>
      <c r="G119" s="41">
        <v>76820</v>
      </c>
      <c r="H119" s="41">
        <v>357.3</v>
      </c>
      <c r="I119" s="41">
        <v>58915</v>
      </c>
      <c r="J119" s="41">
        <v>17905</v>
      </c>
      <c r="K119" s="41">
        <v>291.5</v>
      </c>
      <c r="L119" s="41">
        <v>923.7</v>
      </c>
      <c r="M119" s="41">
        <v>197632</v>
      </c>
      <c r="N119" s="41">
        <v>299.60000000000002</v>
      </c>
      <c r="O119" s="41">
        <v>155136</v>
      </c>
      <c r="P119" s="41">
        <v>42496</v>
      </c>
      <c r="Q119" s="41">
        <v>251.1</v>
      </c>
      <c r="R119" s="41">
        <v>707.4</v>
      </c>
      <c r="S119" s="41">
        <v>2.6</v>
      </c>
    </row>
    <row r="120" spans="1:19" s="44" customFormat="1" x14ac:dyDescent="0.25">
      <c r="A120" s="42" t="s">
        <v>19</v>
      </c>
      <c r="B120" s="43" t="s">
        <v>20</v>
      </c>
      <c r="C120" s="41">
        <v>537</v>
      </c>
      <c r="D120" s="41">
        <v>499</v>
      </c>
      <c r="E120" s="41">
        <v>29610</v>
      </c>
      <c r="F120" s="41">
        <v>27882</v>
      </c>
      <c r="G120" s="41">
        <v>129385</v>
      </c>
      <c r="H120" s="41">
        <v>220.5</v>
      </c>
      <c r="I120" s="41">
        <v>110741</v>
      </c>
      <c r="J120" s="41">
        <v>18644</v>
      </c>
      <c r="K120" s="41">
        <v>204.5</v>
      </c>
      <c r="L120" s="41">
        <v>366.9</v>
      </c>
      <c r="M120" s="41">
        <v>282048</v>
      </c>
      <c r="N120" s="41">
        <v>121.1</v>
      </c>
      <c r="O120" s="41">
        <v>240523</v>
      </c>
      <c r="P120" s="41">
        <v>41525</v>
      </c>
      <c r="Q120" s="41">
        <v>109.7</v>
      </c>
      <c r="R120" s="41">
        <v>222.8</v>
      </c>
      <c r="S120" s="41">
        <v>2.2000000000000002</v>
      </c>
    </row>
    <row r="121" spans="1:19" s="44" customFormat="1" x14ac:dyDescent="0.25">
      <c r="A121" s="42" t="s">
        <v>21</v>
      </c>
      <c r="B121" s="43" t="s">
        <v>22</v>
      </c>
      <c r="C121" s="41">
        <v>566</v>
      </c>
      <c r="D121" s="41">
        <v>539</v>
      </c>
      <c r="E121" s="41">
        <v>27253</v>
      </c>
      <c r="F121" s="41">
        <v>26326</v>
      </c>
      <c r="G121" s="41">
        <v>110752</v>
      </c>
      <c r="H121" s="41">
        <v>243.4</v>
      </c>
      <c r="I121" s="41">
        <v>100624</v>
      </c>
      <c r="J121" s="41">
        <v>10128</v>
      </c>
      <c r="K121" s="41">
        <v>245.3</v>
      </c>
      <c r="L121" s="41">
        <v>225.8</v>
      </c>
      <c r="M121" s="41">
        <v>278900</v>
      </c>
      <c r="N121" s="41">
        <v>135.30000000000001</v>
      </c>
      <c r="O121" s="41">
        <v>254001</v>
      </c>
      <c r="P121" s="41">
        <v>24899</v>
      </c>
      <c r="Q121" s="41">
        <v>141.5</v>
      </c>
      <c r="R121" s="41">
        <v>86.9</v>
      </c>
      <c r="S121" s="41">
        <v>2.5</v>
      </c>
    </row>
    <row r="122" spans="1:19" s="44" customFormat="1" x14ac:dyDescent="0.25">
      <c r="A122" s="42" t="s">
        <v>23</v>
      </c>
      <c r="B122" s="43" t="s">
        <v>24</v>
      </c>
      <c r="C122" s="41">
        <v>693</v>
      </c>
      <c r="D122" s="41">
        <v>656</v>
      </c>
      <c r="E122" s="41">
        <v>38596</v>
      </c>
      <c r="F122" s="41">
        <v>36971</v>
      </c>
      <c r="G122" s="41">
        <v>123107</v>
      </c>
      <c r="H122" s="41">
        <v>212.6</v>
      </c>
      <c r="I122" s="41">
        <v>113800</v>
      </c>
      <c r="J122" s="41">
        <v>9307</v>
      </c>
      <c r="K122" s="41">
        <v>208</v>
      </c>
      <c r="L122" s="41">
        <v>283.2</v>
      </c>
      <c r="M122" s="41">
        <v>454649</v>
      </c>
      <c r="N122" s="41">
        <v>73.7</v>
      </c>
      <c r="O122" s="41">
        <v>429274</v>
      </c>
      <c r="P122" s="41">
        <v>25375</v>
      </c>
      <c r="Q122" s="41">
        <v>70.400000000000006</v>
      </c>
      <c r="R122" s="41">
        <v>156</v>
      </c>
      <c r="S122" s="41">
        <v>3.7</v>
      </c>
    </row>
    <row r="123" spans="1:19" s="44" customFormat="1" x14ac:dyDescent="0.25">
      <c r="A123" s="42" t="s">
        <v>25</v>
      </c>
      <c r="B123" s="43" t="s">
        <v>26</v>
      </c>
      <c r="C123" s="41">
        <v>815</v>
      </c>
      <c r="D123" s="41">
        <v>778</v>
      </c>
      <c r="E123" s="41">
        <v>42845</v>
      </c>
      <c r="F123" s="41">
        <v>41176</v>
      </c>
      <c r="G123" s="41">
        <v>132856</v>
      </c>
      <c r="H123" s="41">
        <v>511.6</v>
      </c>
      <c r="I123" s="41">
        <v>119835</v>
      </c>
      <c r="J123" s="41">
        <v>13021</v>
      </c>
      <c r="K123" s="41">
        <v>489.6</v>
      </c>
      <c r="L123" s="41">
        <v>830.1</v>
      </c>
      <c r="M123" s="41">
        <v>414485</v>
      </c>
      <c r="N123" s="41">
        <v>210.3</v>
      </c>
      <c r="O123" s="41">
        <v>370192</v>
      </c>
      <c r="P123" s="41">
        <v>44293</v>
      </c>
      <c r="Q123" s="41">
        <v>195.3</v>
      </c>
      <c r="R123" s="41">
        <v>437.9</v>
      </c>
      <c r="S123" s="41">
        <v>3.1</v>
      </c>
    </row>
    <row r="124" spans="1:19" s="44" customFormat="1" x14ac:dyDescent="0.25">
      <c r="A124" s="42" t="s">
        <v>27</v>
      </c>
      <c r="B124" s="43" t="s">
        <v>28</v>
      </c>
      <c r="C124" s="41">
        <v>102</v>
      </c>
      <c r="D124" s="41">
        <v>100</v>
      </c>
      <c r="E124" s="41">
        <v>4954</v>
      </c>
      <c r="F124" s="41">
        <v>4767</v>
      </c>
      <c r="G124" s="41">
        <v>15014</v>
      </c>
      <c r="H124" s="41">
        <v>195</v>
      </c>
      <c r="I124" s="41">
        <v>12707</v>
      </c>
      <c r="J124" s="41">
        <v>2307</v>
      </c>
      <c r="K124" s="41">
        <v>166.9</v>
      </c>
      <c r="L124" s="41">
        <v>603.4</v>
      </c>
      <c r="M124" s="41">
        <v>54048</v>
      </c>
      <c r="N124" s="41">
        <v>70.900000000000006</v>
      </c>
      <c r="O124" s="41">
        <v>48119</v>
      </c>
      <c r="P124" s="41">
        <v>5929</v>
      </c>
      <c r="Q124" s="41">
        <v>55.8</v>
      </c>
      <c r="R124" s="41">
        <v>691.6</v>
      </c>
      <c r="S124" s="41">
        <v>3.6</v>
      </c>
    </row>
    <row r="125" spans="1:19" s="44" customFormat="1" x14ac:dyDescent="0.25">
      <c r="A125" s="42" t="s">
        <v>29</v>
      </c>
      <c r="B125" s="43" t="s">
        <v>30</v>
      </c>
      <c r="C125" s="41">
        <v>193</v>
      </c>
      <c r="D125" s="41">
        <v>174</v>
      </c>
      <c r="E125" s="41">
        <v>11164</v>
      </c>
      <c r="F125" s="41">
        <v>9775</v>
      </c>
      <c r="G125" s="41">
        <v>34356</v>
      </c>
      <c r="H125" s="41">
        <v>283.7</v>
      </c>
      <c r="I125" s="41">
        <v>31834</v>
      </c>
      <c r="J125" s="41">
        <v>2522</v>
      </c>
      <c r="K125" s="41">
        <v>282.10000000000002</v>
      </c>
      <c r="L125" s="41">
        <v>304.2</v>
      </c>
      <c r="M125" s="41">
        <v>95822</v>
      </c>
      <c r="N125" s="41">
        <v>104.9</v>
      </c>
      <c r="O125" s="41">
        <v>89277</v>
      </c>
      <c r="P125" s="41">
        <v>6545</v>
      </c>
      <c r="Q125" s="41">
        <v>102.7</v>
      </c>
      <c r="R125" s="41">
        <v>140.5</v>
      </c>
      <c r="S125" s="41">
        <v>2.8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622290</v>
      </c>
      <c r="H126" s="33">
        <f>G126/'2020'!G126*100-100</f>
        <v>278.15386485172581</v>
      </c>
      <c r="I126" s="31">
        <f>SUM(I119:I125)</f>
        <v>548456</v>
      </c>
      <c r="J126" s="31">
        <f>SUM(J119:J125)</f>
        <v>73834</v>
      </c>
      <c r="K126" s="33">
        <f>I126/'2020'!I126*100-100</f>
        <v>263.3891656949009</v>
      </c>
      <c r="L126" s="33">
        <f>J126/'2020'!J126*100-100</f>
        <v>441.62265258215962</v>
      </c>
      <c r="M126" s="31">
        <f>SUM(M119:M125)</f>
        <v>1777584</v>
      </c>
      <c r="N126" s="33">
        <f>M126/'2020'!M126*100-100</f>
        <v>131.06091920854163</v>
      </c>
      <c r="O126" s="31">
        <f>SUM(O119:O125)</f>
        <v>1586522</v>
      </c>
      <c r="P126" s="31">
        <f>SUM(P119:P125)</f>
        <v>191062</v>
      </c>
      <c r="Q126" s="33">
        <f>O126/'2020'!O126*100-100</f>
        <v>121.50456266544549</v>
      </c>
      <c r="R126" s="33">
        <f>P126/'2020'!P126*100-100</f>
        <v>260.04598047714171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5143796</v>
      </c>
      <c r="H127" s="38">
        <f>G127/'2020'!G127*100-100</f>
        <v>-5.5969778089041142</v>
      </c>
      <c r="I127" s="35">
        <f>I126+I115+I104+I93+I82+I71+I60+I49+I38+I27+I16</f>
        <v>4584578</v>
      </c>
      <c r="J127" s="35">
        <f>J126+J115+J104+J93+J82+J71+J60+J49+J38+J27+J16</f>
        <v>559218</v>
      </c>
      <c r="K127" s="38">
        <f>I127/'2020'!I127*100-100</f>
        <v>-2.5179683257360495</v>
      </c>
      <c r="L127" s="38">
        <f>J127/'2020'!J127*100-100</f>
        <v>-25.014079521135372</v>
      </c>
      <c r="M127" s="35">
        <f>M126+M115+M104+M93+M82+M71+M60+M49+M38+M27+M16</f>
        <v>16488023</v>
      </c>
      <c r="N127" s="38">
        <f>M127/'2020'!M127*100-100</f>
        <v>-1.3675364811888784</v>
      </c>
      <c r="O127" s="35">
        <f>O126+O115+O104+O93+O82+O71+O60+O49+O38+O27+O16</f>
        <v>14918302</v>
      </c>
      <c r="P127" s="35">
        <f>P126+P115+P104+P93+P82+P71+P60+P49+P38+P27+P16</f>
        <v>1569721</v>
      </c>
      <c r="Q127" s="38">
        <f>O127/'2020'!O127*100-100</f>
        <v>1.7018593788581455</v>
      </c>
      <c r="R127" s="38">
        <f>P127/'2020'!P127*100-100</f>
        <v>-23.352231749828007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19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44" customFormat="1" x14ac:dyDescent="0.25">
      <c r="A130" s="42" t="s">
        <v>17</v>
      </c>
      <c r="B130" s="43" t="s">
        <v>18</v>
      </c>
      <c r="C130" s="41">
        <v>427</v>
      </c>
      <c r="D130" s="41">
        <v>370</v>
      </c>
      <c r="E130" s="41">
        <v>20679</v>
      </c>
      <c r="F130" s="41">
        <v>18722</v>
      </c>
      <c r="G130" s="41">
        <v>54241</v>
      </c>
      <c r="H130" s="41">
        <v>427.8</v>
      </c>
      <c r="I130" s="41">
        <v>38444</v>
      </c>
      <c r="J130" s="41">
        <v>15797</v>
      </c>
      <c r="K130" s="41">
        <v>328.5</v>
      </c>
      <c r="L130" s="41">
        <v>1111.4000000000001</v>
      </c>
      <c r="M130" s="41">
        <v>140427</v>
      </c>
      <c r="N130" s="41">
        <v>340.8</v>
      </c>
      <c r="O130" s="41">
        <v>106281</v>
      </c>
      <c r="P130" s="41">
        <v>34146</v>
      </c>
      <c r="Q130" s="41">
        <v>275.8</v>
      </c>
      <c r="R130" s="41">
        <v>855.7</v>
      </c>
      <c r="S130" s="41">
        <v>2.6</v>
      </c>
    </row>
    <row r="131" spans="1:19" s="44" customFormat="1" x14ac:dyDescent="0.25">
      <c r="A131" s="42" t="s">
        <v>19</v>
      </c>
      <c r="B131" s="43" t="s">
        <v>20</v>
      </c>
      <c r="C131" s="41">
        <v>537</v>
      </c>
      <c r="D131" s="41">
        <v>497</v>
      </c>
      <c r="E131" s="41">
        <v>29595</v>
      </c>
      <c r="F131" s="41">
        <v>27497</v>
      </c>
      <c r="G131" s="41">
        <v>77074</v>
      </c>
      <c r="H131" s="41">
        <v>201.6</v>
      </c>
      <c r="I131" s="41">
        <v>65736</v>
      </c>
      <c r="J131" s="41">
        <v>11338</v>
      </c>
      <c r="K131" s="41">
        <v>188.1</v>
      </c>
      <c r="L131" s="41">
        <v>313.8</v>
      </c>
      <c r="M131" s="41">
        <v>187171</v>
      </c>
      <c r="N131" s="41">
        <v>103.8</v>
      </c>
      <c r="O131" s="41">
        <v>161466</v>
      </c>
      <c r="P131" s="41">
        <v>25705</v>
      </c>
      <c r="Q131" s="41">
        <v>96.5</v>
      </c>
      <c r="R131" s="41">
        <v>166.1</v>
      </c>
      <c r="S131" s="41">
        <v>2.4</v>
      </c>
    </row>
    <row r="132" spans="1:19" s="44" customFormat="1" x14ac:dyDescent="0.25">
      <c r="A132" s="42" t="s">
        <v>21</v>
      </c>
      <c r="B132" s="43" t="s">
        <v>22</v>
      </c>
      <c r="C132" s="41">
        <v>566</v>
      </c>
      <c r="D132" s="41">
        <v>534</v>
      </c>
      <c r="E132" s="41">
        <v>27227</v>
      </c>
      <c r="F132" s="41">
        <v>26240</v>
      </c>
      <c r="G132" s="41">
        <v>71663</v>
      </c>
      <c r="H132" s="41">
        <v>261.39999999999998</v>
      </c>
      <c r="I132" s="41">
        <v>63299</v>
      </c>
      <c r="J132" s="41">
        <v>8364</v>
      </c>
      <c r="K132" s="41">
        <v>250.2</v>
      </c>
      <c r="L132" s="41">
        <v>376.6</v>
      </c>
      <c r="M132" s="41">
        <v>188147</v>
      </c>
      <c r="N132" s="41">
        <v>134.9</v>
      </c>
      <c r="O132" s="41">
        <v>168252</v>
      </c>
      <c r="P132" s="41">
        <v>19895</v>
      </c>
      <c r="Q132" s="41">
        <v>144.80000000000001</v>
      </c>
      <c r="R132" s="41">
        <v>75</v>
      </c>
      <c r="S132" s="41">
        <v>2.6</v>
      </c>
    </row>
    <row r="133" spans="1:19" s="44" customFormat="1" x14ac:dyDescent="0.25">
      <c r="A133" s="42" t="s">
        <v>23</v>
      </c>
      <c r="B133" s="43" t="s">
        <v>24</v>
      </c>
      <c r="C133" s="41">
        <v>691</v>
      </c>
      <c r="D133" s="41">
        <v>645</v>
      </c>
      <c r="E133" s="41">
        <v>38516</v>
      </c>
      <c r="F133" s="41">
        <v>36543</v>
      </c>
      <c r="G133" s="41">
        <v>72556</v>
      </c>
      <c r="H133" s="41">
        <v>184.5</v>
      </c>
      <c r="I133" s="41">
        <v>67378</v>
      </c>
      <c r="J133" s="41">
        <v>5178</v>
      </c>
      <c r="K133" s="41">
        <v>180.9</v>
      </c>
      <c r="L133" s="41">
        <v>242</v>
      </c>
      <c r="M133" s="41">
        <v>347940</v>
      </c>
      <c r="N133" s="41">
        <v>66.5</v>
      </c>
      <c r="O133" s="41">
        <v>330541</v>
      </c>
      <c r="P133" s="41">
        <v>17399</v>
      </c>
      <c r="Q133" s="41">
        <v>63.7</v>
      </c>
      <c r="R133" s="41">
        <v>148.5</v>
      </c>
      <c r="S133" s="41">
        <v>4.8</v>
      </c>
    </row>
    <row r="134" spans="1:19" s="44" customFormat="1" x14ac:dyDescent="0.25">
      <c r="A134" s="42" t="s">
        <v>25</v>
      </c>
      <c r="B134" s="43" t="s">
        <v>26</v>
      </c>
      <c r="C134" s="41">
        <v>812</v>
      </c>
      <c r="D134" s="41">
        <v>778</v>
      </c>
      <c r="E134" s="41">
        <v>42827</v>
      </c>
      <c r="F134" s="41">
        <v>40340</v>
      </c>
      <c r="G134" s="41">
        <v>105896</v>
      </c>
      <c r="H134" s="41">
        <v>628.70000000000005</v>
      </c>
      <c r="I134" s="41">
        <v>89878</v>
      </c>
      <c r="J134" s="41">
        <v>16018</v>
      </c>
      <c r="K134" s="41">
        <v>570.9</v>
      </c>
      <c r="L134" s="41">
        <v>1310</v>
      </c>
      <c r="M134" s="41">
        <v>370696</v>
      </c>
      <c r="N134" s="41">
        <v>259.60000000000002</v>
      </c>
      <c r="O134" s="41">
        <v>316300</v>
      </c>
      <c r="P134" s="41">
        <v>54396</v>
      </c>
      <c r="Q134" s="41">
        <v>223.5</v>
      </c>
      <c r="R134" s="41">
        <v>925.6</v>
      </c>
      <c r="S134" s="41">
        <v>3.5</v>
      </c>
    </row>
    <row r="135" spans="1:19" s="44" customFormat="1" x14ac:dyDescent="0.25">
      <c r="A135" s="42" t="s">
        <v>27</v>
      </c>
      <c r="B135" s="43" t="s">
        <v>28</v>
      </c>
      <c r="C135" s="41">
        <v>102</v>
      </c>
      <c r="D135" s="41">
        <v>98</v>
      </c>
      <c r="E135" s="41">
        <v>4934</v>
      </c>
      <c r="F135" s="41">
        <v>4748</v>
      </c>
      <c r="G135" s="41">
        <v>8584</v>
      </c>
      <c r="H135" s="41">
        <v>183.4</v>
      </c>
      <c r="I135" s="41">
        <v>7519</v>
      </c>
      <c r="J135" s="41">
        <v>1065</v>
      </c>
      <c r="K135" s="41">
        <v>165.5</v>
      </c>
      <c r="L135" s="41">
        <v>440.6</v>
      </c>
      <c r="M135" s="41">
        <v>39440</v>
      </c>
      <c r="N135" s="41">
        <v>45.9</v>
      </c>
      <c r="O135" s="41">
        <v>36477</v>
      </c>
      <c r="P135" s="41">
        <v>2963</v>
      </c>
      <c r="Q135" s="41">
        <v>45.5</v>
      </c>
      <c r="R135" s="41">
        <v>51.6</v>
      </c>
      <c r="S135" s="41">
        <v>4.5999999999999996</v>
      </c>
    </row>
    <row r="136" spans="1:19" s="44" customFormat="1" x14ac:dyDescent="0.25">
      <c r="A136" s="42" t="s">
        <v>29</v>
      </c>
      <c r="B136" s="43" t="s">
        <v>30</v>
      </c>
      <c r="C136" s="41">
        <v>192</v>
      </c>
      <c r="D136" s="41">
        <v>172</v>
      </c>
      <c r="E136" s="41">
        <v>11157</v>
      </c>
      <c r="F136" s="41">
        <v>9794</v>
      </c>
      <c r="G136" s="41">
        <v>17446</v>
      </c>
      <c r="H136" s="41">
        <v>188.7</v>
      </c>
      <c r="I136" s="41">
        <v>16099</v>
      </c>
      <c r="J136" s="41">
        <v>1347</v>
      </c>
      <c r="K136" s="41">
        <v>190.6</v>
      </c>
      <c r="L136" s="41">
        <v>167.3</v>
      </c>
      <c r="M136" s="41">
        <v>65575</v>
      </c>
      <c r="N136" s="41">
        <v>71.7</v>
      </c>
      <c r="O136" s="41">
        <v>61693</v>
      </c>
      <c r="P136" s="41">
        <v>3882</v>
      </c>
      <c r="Q136" s="41">
        <v>71.2</v>
      </c>
      <c r="R136" s="41">
        <v>81</v>
      </c>
      <c r="S136" s="41">
        <v>3.8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407460</v>
      </c>
      <c r="H137" s="33">
        <f>G137/'2020'!G137*100-100</f>
        <v>288.89790308571867</v>
      </c>
      <c r="I137" s="31">
        <f>SUM(I130:I136)</f>
        <v>348353</v>
      </c>
      <c r="J137" s="31">
        <f>SUM(J130:J136)</f>
        <v>59107</v>
      </c>
      <c r="K137" s="33">
        <f>I137/'2020'!I137*100-100</f>
        <v>264.29833826589839</v>
      </c>
      <c r="L137" s="33">
        <f>J137/'2020'!J137*100-100</f>
        <v>545.97814207650276</v>
      </c>
      <c r="M137" s="31">
        <f>SUM(M130:M136)</f>
        <v>1339396</v>
      </c>
      <c r="N137" s="33">
        <f>M137/'2020'!M137*100-100</f>
        <v>130.51224331040939</v>
      </c>
      <c r="O137" s="31">
        <f>SUM(O130:O136)</f>
        <v>1181010</v>
      </c>
      <c r="P137" s="31">
        <f>SUM(P130:P136)</f>
        <v>158386</v>
      </c>
      <c r="Q137" s="33">
        <f>O137/'2020'!O137*100-100</f>
        <v>118.68692666920967</v>
      </c>
      <c r="R137" s="33">
        <f>P137/'2020'!P137*100-100</f>
        <v>286.25079256694141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5551256</v>
      </c>
      <c r="H138" s="38">
        <f>G138/'2020'!G138*100-100</f>
        <v>-4.1036925129674273E-2</v>
      </c>
      <c r="I138" s="35">
        <f>I137+I126+I115+I104+I93+I82+I71+I60+I49+I38+I27+I16</f>
        <v>4932931</v>
      </c>
      <c r="J138" s="35">
        <f>J137+J126+J115+J104+J93+J82+J71+J60+J49+J38+J27+J16</f>
        <v>618325</v>
      </c>
      <c r="K138" s="38">
        <f>I138/'2020'!I138*100-100</f>
        <v>2.7989291090086112</v>
      </c>
      <c r="L138" s="38">
        <f>J138/'2020'!J138*100-100</f>
        <v>-18.093319239012658</v>
      </c>
      <c r="M138" s="35">
        <f>M137+M126+M115+M104+M93+M82+M71+M60+M49+M38+M27+M16</f>
        <v>17827419</v>
      </c>
      <c r="N138" s="38">
        <f>M138/'2020'!M138*100-100</f>
        <v>3.0624798780830815</v>
      </c>
      <c r="O138" s="35">
        <f>O137+O126+O115+O104+O93+O82+O71+O60+O49+O38+O27+O16</f>
        <v>16099312</v>
      </c>
      <c r="P138" s="35">
        <f>P137+P126+P115+P104+P93+P82+P71+P60+P49+P38+P27+P16</f>
        <v>1728107</v>
      </c>
      <c r="Q138" s="38">
        <f>O138/'2020'!O138*100-100</f>
        <v>5.8558820381060741</v>
      </c>
      <c r="R138" s="38">
        <f>P138/'2020'!P138*100-100</f>
        <v>-17.274804413460586</v>
      </c>
      <c r="S138" s="35"/>
    </row>
    <row r="139" spans="1:19" x14ac:dyDescent="0.25">
      <c r="A139" s="3" t="s">
        <v>42</v>
      </c>
      <c r="N139" s="38">
        <f>M138/'2019'!M138*100-100</f>
        <v>-36.524839613892667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71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I3:L3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G3:H5"/>
    <mergeCell ref="M3:N5"/>
    <mergeCell ref="A85:S85"/>
    <mergeCell ref="A96:S96"/>
    <mergeCell ref="A107:S107"/>
    <mergeCell ref="A118:S118"/>
    <mergeCell ref="A129:S129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70"/>
  <sheetViews>
    <sheetView workbookViewId="0">
      <pane xSplit="2" ySplit="6" topLeftCell="M115" activePane="bottomRight" state="frozen"/>
      <selection pane="topRight"/>
      <selection pane="bottomLeft"/>
      <selection pane="bottomRight" activeCell="N139" sqref="N139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7" width="9.109375" style="1" customWidth="1" collapsed="1"/>
    <col min="8" max="8" width="9.109375" style="39" customWidth="1" collapsed="1"/>
    <col min="9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5" width="10.109375" style="1" bestFit="1" customWidth="1" collapsed="1"/>
    <col min="16" max="16" width="9.109375" style="1" customWidth="1" collapsed="1"/>
    <col min="17" max="18" width="9.109375" style="39" customWidth="1" collapsed="1"/>
    <col min="19" max="19" width="17" style="1" customWidth="1" collapsed="1"/>
    <col min="20" max="16384" width="12.6640625" style="1" collapsed="1"/>
  </cols>
  <sheetData>
    <row r="1" spans="1:19" ht="38.25" customHeight="1" x14ac:dyDescent="0.25">
      <c r="A1" s="102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x14ac:dyDescent="0.25">
      <c r="A2" s="102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03" t="s">
        <v>2</v>
      </c>
      <c r="B3" s="104"/>
      <c r="C3" s="118" t="s">
        <v>3</v>
      </c>
      <c r="D3" s="118" t="s">
        <v>4</v>
      </c>
      <c r="E3" s="118" t="s">
        <v>5</v>
      </c>
      <c r="F3" s="118" t="s">
        <v>6</v>
      </c>
      <c r="G3" s="118" t="s">
        <v>7</v>
      </c>
      <c r="H3" s="104"/>
      <c r="I3" s="118" t="s">
        <v>7</v>
      </c>
      <c r="J3" s="104"/>
      <c r="K3" s="104"/>
      <c r="L3" s="104"/>
      <c r="M3" s="118" t="s">
        <v>8</v>
      </c>
      <c r="N3" s="104"/>
      <c r="O3" s="118" t="s">
        <v>8</v>
      </c>
      <c r="P3" s="104"/>
      <c r="Q3" s="104"/>
      <c r="R3" s="104"/>
      <c r="S3" s="120" t="s">
        <v>9</v>
      </c>
    </row>
    <row r="4" spans="1:19" x14ac:dyDescent="0.25">
      <c r="A4" s="105"/>
      <c r="B4" s="106"/>
      <c r="C4" s="106"/>
      <c r="D4" s="106"/>
      <c r="E4" s="106"/>
      <c r="F4" s="106"/>
      <c r="G4" s="106"/>
      <c r="H4" s="106"/>
      <c r="I4" s="122" t="s">
        <v>10</v>
      </c>
      <c r="J4" s="106"/>
      <c r="K4" s="106"/>
      <c r="L4" s="106"/>
      <c r="M4" s="106"/>
      <c r="N4" s="106"/>
      <c r="O4" s="122" t="s">
        <v>10</v>
      </c>
      <c r="P4" s="106"/>
      <c r="Q4" s="106"/>
      <c r="R4" s="106"/>
      <c r="S4" s="121"/>
    </row>
    <row r="5" spans="1:19" ht="25.5" customHeight="1" x14ac:dyDescent="0.25">
      <c r="A5" s="105"/>
      <c r="B5" s="106"/>
      <c r="C5" s="106"/>
      <c r="D5" s="106"/>
      <c r="E5" s="106"/>
      <c r="F5" s="106"/>
      <c r="G5" s="106"/>
      <c r="H5" s="106"/>
      <c r="I5" s="6" t="s">
        <v>11</v>
      </c>
      <c r="J5" s="6" t="s">
        <v>12</v>
      </c>
      <c r="K5" s="36" t="s">
        <v>11</v>
      </c>
      <c r="L5" s="36" t="s">
        <v>12</v>
      </c>
      <c r="M5" s="106"/>
      <c r="N5" s="106"/>
      <c r="O5" s="6" t="s">
        <v>11</v>
      </c>
      <c r="P5" s="6" t="s">
        <v>12</v>
      </c>
      <c r="Q5" s="36" t="s">
        <v>11</v>
      </c>
      <c r="R5" s="36" t="s">
        <v>12</v>
      </c>
      <c r="S5" s="121"/>
    </row>
    <row r="6" spans="1:19" ht="38.25" customHeight="1" x14ac:dyDescent="0.25">
      <c r="A6" s="107"/>
      <c r="B6" s="108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19" t="s">
        <v>15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</row>
    <row r="8" spans="1:19" x14ac:dyDescent="0.25">
      <c r="A8" s="119" t="s">
        <v>16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</row>
    <row r="9" spans="1:19" s="25" customFormat="1" x14ac:dyDescent="0.25">
      <c r="A9" s="3" t="s">
        <v>17</v>
      </c>
      <c r="B9" s="5" t="s">
        <v>18</v>
      </c>
      <c r="C9" s="2">
        <v>444</v>
      </c>
      <c r="D9" s="2">
        <v>415</v>
      </c>
      <c r="E9" s="2">
        <v>21408</v>
      </c>
      <c r="F9" s="2">
        <v>20346</v>
      </c>
      <c r="G9" s="2">
        <v>72120</v>
      </c>
      <c r="H9" s="2">
        <v>4.4000000000000004</v>
      </c>
      <c r="I9" s="2">
        <v>55635</v>
      </c>
      <c r="J9" s="2">
        <v>16485</v>
      </c>
      <c r="K9" s="2">
        <v>4.8</v>
      </c>
      <c r="L9" s="2">
        <v>2.9</v>
      </c>
      <c r="M9" s="2">
        <v>157088</v>
      </c>
      <c r="N9" s="2">
        <v>0</v>
      </c>
      <c r="O9" s="2">
        <v>121025</v>
      </c>
      <c r="P9" s="2">
        <v>36063</v>
      </c>
      <c r="Q9" s="2">
        <v>-0.5</v>
      </c>
      <c r="R9" s="2">
        <v>1.8</v>
      </c>
      <c r="S9" s="2">
        <v>2.2000000000000002</v>
      </c>
    </row>
    <row r="10" spans="1:19" s="25" customFormat="1" x14ac:dyDescent="0.25">
      <c r="A10" s="3" t="s">
        <v>19</v>
      </c>
      <c r="B10" s="5" t="s">
        <v>20</v>
      </c>
      <c r="C10" s="2">
        <v>555</v>
      </c>
      <c r="D10" s="2">
        <v>528</v>
      </c>
      <c r="E10" s="2">
        <v>29410</v>
      </c>
      <c r="F10" s="2">
        <v>28507</v>
      </c>
      <c r="G10" s="2">
        <v>144790</v>
      </c>
      <c r="H10" s="2">
        <v>8</v>
      </c>
      <c r="I10" s="2">
        <v>115500</v>
      </c>
      <c r="J10" s="2">
        <v>29290</v>
      </c>
      <c r="K10" s="2">
        <v>7.4</v>
      </c>
      <c r="L10" s="2">
        <v>10.6</v>
      </c>
      <c r="M10" s="2">
        <v>288363</v>
      </c>
      <c r="N10" s="2">
        <v>5.9</v>
      </c>
      <c r="O10" s="2">
        <v>234467</v>
      </c>
      <c r="P10" s="2">
        <v>53896</v>
      </c>
      <c r="Q10" s="2">
        <v>5.5</v>
      </c>
      <c r="R10" s="2">
        <v>7.6</v>
      </c>
      <c r="S10" s="2">
        <v>2</v>
      </c>
    </row>
    <row r="11" spans="1:19" s="25" customFormat="1" x14ac:dyDescent="0.25">
      <c r="A11" s="3" t="s">
        <v>21</v>
      </c>
      <c r="B11" s="5" t="s">
        <v>22</v>
      </c>
      <c r="C11" s="2">
        <v>545</v>
      </c>
      <c r="D11" s="2">
        <v>520</v>
      </c>
      <c r="E11" s="2">
        <v>26673</v>
      </c>
      <c r="F11" s="2">
        <v>25919</v>
      </c>
      <c r="G11" s="2">
        <v>108136</v>
      </c>
      <c r="H11" s="2">
        <v>8.4</v>
      </c>
      <c r="I11" s="2">
        <v>96279</v>
      </c>
      <c r="J11" s="2">
        <v>11857</v>
      </c>
      <c r="K11" s="2">
        <v>7.3</v>
      </c>
      <c r="L11" s="2">
        <v>17.899999999999999</v>
      </c>
      <c r="M11" s="2">
        <v>265760</v>
      </c>
      <c r="N11" s="2">
        <v>7</v>
      </c>
      <c r="O11" s="2">
        <v>240647</v>
      </c>
      <c r="P11" s="2">
        <v>25113</v>
      </c>
      <c r="Q11" s="2">
        <v>7.2</v>
      </c>
      <c r="R11" s="2">
        <v>4.8</v>
      </c>
      <c r="S11" s="2">
        <v>2.5</v>
      </c>
    </row>
    <row r="12" spans="1:19" s="25" customFormat="1" x14ac:dyDescent="0.25">
      <c r="A12" s="3" t="s">
        <v>23</v>
      </c>
      <c r="B12" s="5" t="s">
        <v>24</v>
      </c>
      <c r="C12" s="2">
        <v>705</v>
      </c>
      <c r="D12" s="2">
        <v>661</v>
      </c>
      <c r="E12" s="2">
        <v>38459</v>
      </c>
      <c r="F12" s="2">
        <v>36686</v>
      </c>
      <c r="G12" s="2">
        <v>132193</v>
      </c>
      <c r="H12" s="2">
        <v>0.5</v>
      </c>
      <c r="I12" s="2">
        <v>118019</v>
      </c>
      <c r="J12" s="2">
        <v>14174</v>
      </c>
      <c r="K12" s="2">
        <v>1.1000000000000001</v>
      </c>
      <c r="L12" s="2">
        <v>-4.2</v>
      </c>
      <c r="M12" s="2">
        <v>443727</v>
      </c>
      <c r="N12" s="2">
        <v>0.7</v>
      </c>
      <c r="O12" s="2">
        <v>412643</v>
      </c>
      <c r="P12" s="2">
        <v>31084</v>
      </c>
      <c r="Q12" s="2">
        <v>1.7</v>
      </c>
      <c r="R12" s="2">
        <v>-10.199999999999999</v>
      </c>
      <c r="S12" s="2">
        <v>3.4</v>
      </c>
    </row>
    <row r="13" spans="1:19" s="25" customFormat="1" x14ac:dyDescent="0.25">
      <c r="A13" s="3" t="s">
        <v>25</v>
      </c>
      <c r="B13" s="5" t="s">
        <v>26</v>
      </c>
      <c r="C13" s="2">
        <v>841</v>
      </c>
      <c r="D13" s="2">
        <v>810</v>
      </c>
      <c r="E13" s="2">
        <v>43511</v>
      </c>
      <c r="F13" s="2">
        <v>41931</v>
      </c>
      <c r="G13" s="2">
        <v>155139</v>
      </c>
      <c r="H13" s="2">
        <v>-7</v>
      </c>
      <c r="I13" s="2">
        <v>119677</v>
      </c>
      <c r="J13" s="2">
        <v>35462</v>
      </c>
      <c r="K13" s="2">
        <v>-4</v>
      </c>
      <c r="L13" s="2">
        <v>-16</v>
      </c>
      <c r="M13" s="2">
        <v>478829</v>
      </c>
      <c r="N13" s="2">
        <v>-4.5999999999999996</v>
      </c>
      <c r="O13" s="2">
        <v>373027</v>
      </c>
      <c r="P13" s="2">
        <v>105802</v>
      </c>
      <c r="Q13" s="2">
        <v>-1.1000000000000001</v>
      </c>
      <c r="R13" s="2">
        <v>-15</v>
      </c>
      <c r="S13" s="2">
        <v>3.1</v>
      </c>
    </row>
    <row r="14" spans="1:19" s="25" customFormat="1" x14ac:dyDescent="0.25">
      <c r="A14" s="3" t="s">
        <v>27</v>
      </c>
      <c r="B14" s="5" t="s">
        <v>28</v>
      </c>
      <c r="C14" s="2">
        <v>106</v>
      </c>
      <c r="D14" s="2">
        <v>100</v>
      </c>
      <c r="E14" s="2">
        <v>4866</v>
      </c>
      <c r="F14" s="2">
        <v>4685</v>
      </c>
      <c r="G14" s="2">
        <v>15886</v>
      </c>
      <c r="H14" s="2">
        <v>-4</v>
      </c>
      <c r="I14" s="2">
        <v>12778</v>
      </c>
      <c r="J14" s="2">
        <v>3108</v>
      </c>
      <c r="K14" s="2">
        <v>-2.4</v>
      </c>
      <c r="L14" s="2">
        <v>-10</v>
      </c>
      <c r="M14" s="2">
        <v>52596</v>
      </c>
      <c r="N14" s="2">
        <v>-5.8</v>
      </c>
      <c r="O14" s="2">
        <v>46610</v>
      </c>
      <c r="P14" s="2">
        <v>5986</v>
      </c>
      <c r="Q14" s="2">
        <v>-4</v>
      </c>
      <c r="R14" s="2">
        <v>-18.100000000000001</v>
      </c>
      <c r="S14" s="2">
        <v>3.3</v>
      </c>
    </row>
    <row r="15" spans="1:19" s="25" customFormat="1" x14ac:dyDescent="0.25">
      <c r="A15" s="3" t="s">
        <v>29</v>
      </c>
      <c r="B15" s="5" t="s">
        <v>30</v>
      </c>
      <c r="C15" s="2">
        <v>197</v>
      </c>
      <c r="D15" s="2">
        <v>189</v>
      </c>
      <c r="E15" s="2">
        <v>11018</v>
      </c>
      <c r="F15" s="2">
        <v>10683</v>
      </c>
      <c r="G15" s="2">
        <v>40880</v>
      </c>
      <c r="H15" s="2">
        <v>-1.9</v>
      </c>
      <c r="I15" s="2">
        <v>35094</v>
      </c>
      <c r="J15" s="2">
        <v>5786</v>
      </c>
      <c r="K15" s="2">
        <v>-1.5</v>
      </c>
      <c r="L15" s="2">
        <v>-4.2</v>
      </c>
      <c r="M15" s="2">
        <v>107402</v>
      </c>
      <c r="N15" s="2">
        <v>-3.2</v>
      </c>
      <c r="O15" s="2">
        <v>95387</v>
      </c>
      <c r="P15" s="2">
        <v>12015</v>
      </c>
      <c r="Q15" s="2">
        <v>-2.2000000000000002</v>
      </c>
      <c r="R15" s="2">
        <v>-10.6</v>
      </c>
      <c r="S15" s="2">
        <v>2.6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669144</v>
      </c>
      <c r="H16" s="33">
        <f>G16/'2019'!G16*100-100</f>
        <v>1.4558587625958666</v>
      </c>
      <c r="I16" s="31">
        <f>SUM(I9:I15)</f>
        <v>552982</v>
      </c>
      <c r="J16" s="31">
        <f>SUM(J9:J15)</f>
        <v>116162</v>
      </c>
      <c r="K16" s="33">
        <f>I16/'2019'!I16*100-100</f>
        <v>2.3131290704558864</v>
      </c>
      <c r="L16" s="33">
        <f>J16/'2019'!J16*100-100</f>
        <v>-2.4357057667433821</v>
      </c>
      <c r="M16" s="31">
        <f>SUM(M9:M15)</f>
        <v>1793765</v>
      </c>
      <c r="N16" s="33">
        <f>M16/'2019'!M16*100-100</f>
        <v>0.39935521064798252</v>
      </c>
      <c r="O16" s="31">
        <f>SUM(O9:O15)</f>
        <v>1523806</v>
      </c>
      <c r="P16" s="31">
        <f>SUM(P9:P15)</f>
        <v>269959</v>
      </c>
      <c r="Q16" s="33">
        <f>O16/'2019'!O16*100-100</f>
        <v>1.7665149547034531</v>
      </c>
      <c r="R16" s="33">
        <f>P16/'2019'!P16*100-100</f>
        <v>-6.6773831129548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19" t="s">
        <v>31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</row>
    <row r="20" spans="1:19" s="25" customFormat="1" x14ac:dyDescent="0.25">
      <c r="A20" s="3" t="s">
        <v>17</v>
      </c>
      <c r="B20" s="5" t="s">
        <v>18</v>
      </c>
      <c r="C20" s="2">
        <v>446</v>
      </c>
      <c r="D20" s="2">
        <v>419</v>
      </c>
      <c r="E20" s="2">
        <v>21593</v>
      </c>
      <c r="F20" s="2">
        <v>20446</v>
      </c>
      <c r="G20" s="2">
        <v>77652</v>
      </c>
      <c r="H20" s="2">
        <v>10.6</v>
      </c>
      <c r="I20" s="2">
        <v>58047</v>
      </c>
      <c r="J20" s="2">
        <v>19605</v>
      </c>
      <c r="K20" s="2">
        <v>10.1</v>
      </c>
      <c r="L20" s="2">
        <v>12.3</v>
      </c>
      <c r="M20" s="2">
        <v>172386</v>
      </c>
      <c r="N20" s="2">
        <v>11.2</v>
      </c>
      <c r="O20" s="2">
        <v>126205</v>
      </c>
      <c r="P20" s="2">
        <v>46181</v>
      </c>
      <c r="Q20" s="2">
        <v>6.3</v>
      </c>
      <c r="R20" s="2">
        <v>27.2</v>
      </c>
      <c r="S20" s="2">
        <v>2.2000000000000002</v>
      </c>
    </row>
    <row r="21" spans="1:19" s="25" customFormat="1" x14ac:dyDescent="0.25">
      <c r="A21" s="3" t="s">
        <v>19</v>
      </c>
      <c r="B21" s="5" t="s">
        <v>20</v>
      </c>
      <c r="C21" s="2">
        <v>555</v>
      </c>
      <c r="D21" s="2">
        <v>530</v>
      </c>
      <c r="E21" s="2">
        <v>29624</v>
      </c>
      <c r="F21" s="2">
        <v>28625</v>
      </c>
      <c r="G21" s="2">
        <v>140818</v>
      </c>
      <c r="H21" s="2">
        <v>1.5</v>
      </c>
      <c r="I21" s="2">
        <v>112046</v>
      </c>
      <c r="J21" s="2">
        <v>28772</v>
      </c>
      <c r="K21" s="2">
        <v>-1.2</v>
      </c>
      <c r="L21" s="2">
        <v>13.5</v>
      </c>
      <c r="M21" s="2">
        <v>290755</v>
      </c>
      <c r="N21" s="2">
        <v>6.4</v>
      </c>
      <c r="O21" s="2">
        <v>233568</v>
      </c>
      <c r="P21" s="2">
        <v>57187</v>
      </c>
      <c r="Q21" s="2">
        <v>2.7</v>
      </c>
      <c r="R21" s="2">
        <v>24.7</v>
      </c>
      <c r="S21" s="2">
        <v>2.1</v>
      </c>
    </row>
    <row r="22" spans="1:19" s="25" customFormat="1" x14ac:dyDescent="0.25">
      <c r="A22" s="3" t="s">
        <v>21</v>
      </c>
      <c r="B22" s="5" t="s">
        <v>22</v>
      </c>
      <c r="C22" s="2">
        <v>545</v>
      </c>
      <c r="D22" s="2">
        <v>519</v>
      </c>
      <c r="E22" s="2">
        <v>26721</v>
      </c>
      <c r="F22" s="2">
        <v>25824</v>
      </c>
      <c r="G22" s="2">
        <v>110566</v>
      </c>
      <c r="H22" s="2">
        <v>1.1000000000000001</v>
      </c>
      <c r="I22" s="2">
        <v>99736</v>
      </c>
      <c r="J22" s="2">
        <v>10830</v>
      </c>
      <c r="K22" s="2">
        <v>1.1000000000000001</v>
      </c>
      <c r="L22" s="2">
        <v>1.1000000000000001</v>
      </c>
      <c r="M22" s="2">
        <v>268093</v>
      </c>
      <c r="N22" s="2">
        <v>6.6</v>
      </c>
      <c r="O22" s="2">
        <v>242002</v>
      </c>
      <c r="P22" s="2">
        <v>26091</v>
      </c>
      <c r="Q22" s="2">
        <v>6.5</v>
      </c>
      <c r="R22" s="2">
        <v>8</v>
      </c>
      <c r="S22" s="2">
        <v>2.4</v>
      </c>
    </row>
    <row r="23" spans="1:19" s="25" customFormat="1" x14ac:dyDescent="0.25">
      <c r="A23" s="3" t="s">
        <v>23</v>
      </c>
      <c r="B23" s="5" t="s">
        <v>24</v>
      </c>
      <c r="C23" s="2">
        <v>704</v>
      </c>
      <c r="D23" s="2">
        <v>659</v>
      </c>
      <c r="E23" s="2">
        <v>38553</v>
      </c>
      <c r="F23" s="2">
        <v>36704</v>
      </c>
      <c r="G23" s="2">
        <v>139132</v>
      </c>
      <c r="H23" s="2">
        <v>-1.1000000000000001</v>
      </c>
      <c r="I23" s="2">
        <v>124380</v>
      </c>
      <c r="J23" s="2">
        <v>14752</v>
      </c>
      <c r="K23" s="2">
        <v>0</v>
      </c>
      <c r="L23" s="2">
        <v>-9.8000000000000007</v>
      </c>
      <c r="M23" s="2">
        <v>480512</v>
      </c>
      <c r="N23" s="2">
        <v>1.8</v>
      </c>
      <c r="O23" s="2">
        <v>446685</v>
      </c>
      <c r="P23" s="2">
        <v>33827</v>
      </c>
      <c r="Q23" s="2">
        <v>3.6</v>
      </c>
      <c r="R23" s="2">
        <v>-17.2</v>
      </c>
      <c r="S23" s="2">
        <v>3.5</v>
      </c>
    </row>
    <row r="24" spans="1:19" s="25" customFormat="1" x14ac:dyDescent="0.25">
      <c r="A24" s="3" t="s">
        <v>25</v>
      </c>
      <c r="B24" s="5" t="s">
        <v>26</v>
      </c>
      <c r="C24" s="2">
        <v>843</v>
      </c>
      <c r="D24" s="2">
        <v>812</v>
      </c>
      <c r="E24" s="2">
        <v>43782</v>
      </c>
      <c r="F24" s="2">
        <v>41896</v>
      </c>
      <c r="G24" s="2">
        <v>178223</v>
      </c>
      <c r="H24" s="2">
        <v>-0.8</v>
      </c>
      <c r="I24" s="2">
        <v>123478</v>
      </c>
      <c r="J24" s="2">
        <v>54745</v>
      </c>
      <c r="K24" s="2">
        <v>3.1</v>
      </c>
      <c r="L24" s="2">
        <v>-8.6999999999999993</v>
      </c>
      <c r="M24" s="2">
        <v>577217</v>
      </c>
      <c r="N24" s="2">
        <v>4.9000000000000004</v>
      </c>
      <c r="O24" s="2">
        <v>388914</v>
      </c>
      <c r="P24" s="2">
        <v>188303</v>
      </c>
      <c r="Q24" s="2">
        <v>10.7</v>
      </c>
      <c r="R24" s="2">
        <v>-5.3</v>
      </c>
      <c r="S24" s="2">
        <v>3.2</v>
      </c>
    </row>
    <row r="25" spans="1:19" s="25" customFormat="1" x14ac:dyDescent="0.25">
      <c r="A25" s="3" t="s">
        <v>27</v>
      </c>
      <c r="B25" s="5" t="s">
        <v>28</v>
      </c>
      <c r="C25" s="2">
        <v>104</v>
      </c>
      <c r="D25" s="2">
        <v>100</v>
      </c>
      <c r="E25" s="2">
        <v>4830</v>
      </c>
      <c r="F25" s="2">
        <v>4629</v>
      </c>
      <c r="G25" s="2">
        <v>17600</v>
      </c>
      <c r="H25" s="2">
        <v>-3.4</v>
      </c>
      <c r="I25" s="2">
        <v>13774</v>
      </c>
      <c r="J25" s="2">
        <v>3826</v>
      </c>
      <c r="K25" s="2">
        <v>-4</v>
      </c>
      <c r="L25" s="2">
        <v>-1.1000000000000001</v>
      </c>
      <c r="M25" s="2">
        <v>57142</v>
      </c>
      <c r="N25" s="2">
        <v>-3.6</v>
      </c>
      <c r="O25" s="2">
        <v>48755</v>
      </c>
      <c r="P25" s="2">
        <v>8387</v>
      </c>
      <c r="Q25" s="2">
        <v>-4.5</v>
      </c>
      <c r="R25" s="2">
        <v>2.1</v>
      </c>
      <c r="S25" s="2">
        <v>3.2</v>
      </c>
    </row>
    <row r="26" spans="1:19" s="25" customFormat="1" x14ac:dyDescent="0.25">
      <c r="A26" s="3" t="s">
        <v>29</v>
      </c>
      <c r="B26" s="5" t="s">
        <v>30</v>
      </c>
      <c r="C26" s="2">
        <v>197</v>
      </c>
      <c r="D26" s="2">
        <v>189</v>
      </c>
      <c r="E26" s="2">
        <v>11042</v>
      </c>
      <c r="F26" s="2">
        <v>10604</v>
      </c>
      <c r="G26" s="2">
        <v>42003</v>
      </c>
      <c r="H26" s="2">
        <v>3.3</v>
      </c>
      <c r="I26" s="2">
        <v>35965</v>
      </c>
      <c r="J26" s="2">
        <v>6038</v>
      </c>
      <c r="K26" s="2">
        <v>-1.3</v>
      </c>
      <c r="L26" s="2">
        <v>42.2</v>
      </c>
      <c r="M26" s="2">
        <v>110760</v>
      </c>
      <c r="N26" s="2">
        <v>5.7</v>
      </c>
      <c r="O26" s="2">
        <v>97881</v>
      </c>
      <c r="P26" s="2">
        <v>12879</v>
      </c>
      <c r="Q26" s="2">
        <v>3.4</v>
      </c>
      <c r="R26" s="2">
        <v>27.4</v>
      </c>
      <c r="S26" s="2">
        <v>2.6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705994</v>
      </c>
      <c r="H27" s="33">
        <f>G27/'2019'!G27*100-100</f>
        <v>1.1948547855826064</v>
      </c>
      <c r="I27" s="31">
        <f>SUM(I20:I26)</f>
        <v>567426</v>
      </c>
      <c r="J27" s="31">
        <f>SUM(J20:J26)</f>
        <v>138568</v>
      </c>
      <c r="K27" s="33">
        <f>I27/'2019'!I27*100-100</f>
        <v>1.3740430739546383</v>
      </c>
      <c r="L27" s="33">
        <f>J27/'2019'!J27*100-100</f>
        <v>0.46765224074303546</v>
      </c>
      <c r="M27" s="31">
        <f>SUM(M20:M26)</f>
        <v>1956865</v>
      </c>
      <c r="N27" s="33">
        <f>M27/'2019'!M27*100-100</f>
        <v>4.875239696918058</v>
      </c>
      <c r="O27" s="31">
        <f>SUM(O20:O26)</f>
        <v>1584010</v>
      </c>
      <c r="P27" s="31">
        <f>SUM(P20:P26)</f>
        <v>372855</v>
      </c>
      <c r="Q27" s="33">
        <f>O27/'2019'!O27*100-100</f>
        <v>5.4889187387494189</v>
      </c>
      <c r="R27" s="33">
        <f>P27/'2019'!P27*100-100</f>
        <v>2.3458108364053487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1375138</v>
      </c>
      <c r="H28" s="38">
        <f>G28/'2019'!G28*100-100</f>
        <v>1.3216917182434287</v>
      </c>
      <c r="I28" s="35">
        <f>I27+I16</f>
        <v>1120408</v>
      </c>
      <c r="J28" s="35">
        <f>J27+J16</f>
        <v>254730</v>
      </c>
      <c r="K28" s="38">
        <f>I28/'2019'!I28*100-100</f>
        <v>1.8353685416032164</v>
      </c>
      <c r="L28" s="38">
        <f>J28/'2019'!J28*100-100</f>
        <v>-0.87748312158296926</v>
      </c>
      <c r="M28" s="35">
        <f>M27+M16</f>
        <v>3750630</v>
      </c>
      <c r="N28" s="38">
        <f>M28/'2019'!M28*100-100</f>
        <v>2.6858657893929774</v>
      </c>
      <c r="O28" s="35">
        <f>O27+O16</f>
        <v>3107816</v>
      </c>
      <c r="P28" s="35">
        <f>P27+P16</f>
        <v>642814</v>
      </c>
      <c r="Q28" s="38">
        <f>O28/'2019'!O28*100-100</f>
        <v>3.6303445479475442</v>
      </c>
      <c r="R28" s="38">
        <f>P28/'2019'!P28*100-100</f>
        <v>-1.6478371563563314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19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25" customFormat="1" x14ac:dyDescent="0.25">
      <c r="A31" s="3" t="s">
        <v>17</v>
      </c>
      <c r="B31" s="5" t="s">
        <v>18</v>
      </c>
      <c r="C31" s="2">
        <v>445</v>
      </c>
      <c r="D31" s="2">
        <v>416</v>
      </c>
      <c r="E31" s="2">
        <v>21233</v>
      </c>
      <c r="F31" s="2">
        <v>20297</v>
      </c>
      <c r="G31" s="2">
        <v>39931</v>
      </c>
      <c r="H31" s="2">
        <v>-57.2</v>
      </c>
      <c r="I31" s="2">
        <v>32958</v>
      </c>
      <c r="J31" s="2">
        <v>6973</v>
      </c>
      <c r="K31" s="2">
        <v>-54.5</v>
      </c>
      <c r="L31" s="2">
        <v>-66.599999999999994</v>
      </c>
      <c r="M31" s="2">
        <v>99693</v>
      </c>
      <c r="N31" s="2">
        <v>-50.8</v>
      </c>
      <c r="O31" s="2">
        <v>82659</v>
      </c>
      <c r="P31" s="2">
        <v>17034</v>
      </c>
      <c r="Q31" s="2">
        <v>-48.5</v>
      </c>
      <c r="R31" s="2">
        <v>-59.7</v>
      </c>
      <c r="S31" s="2">
        <v>2.5</v>
      </c>
    </row>
    <row r="32" spans="1:19" s="25" customFormat="1" x14ac:dyDescent="0.25">
      <c r="A32" s="3" t="s">
        <v>19</v>
      </c>
      <c r="B32" s="5" t="s">
        <v>20</v>
      </c>
      <c r="C32" s="2">
        <v>553</v>
      </c>
      <c r="D32" s="2">
        <v>525</v>
      </c>
      <c r="E32" s="2">
        <v>29810</v>
      </c>
      <c r="F32" s="2">
        <v>28722</v>
      </c>
      <c r="G32" s="2">
        <v>68498</v>
      </c>
      <c r="H32" s="2">
        <v>-61</v>
      </c>
      <c r="I32" s="2">
        <v>58657</v>
      </c>
      <c r="J32" s="2">
        <v>9841</v>
      </c>
      <c r="K32" s="2">
        <v>-58.8</v>
      </c>
      <c r="L32" s="2">
        <v>-70.400000000000006</v>
      </c>
      <c r="M32" s="2">
        <v>170753</v>
      </c>
      <c r="N32" s="2">
        <v>-51.3</v>
      </c>
      <c r="O32" s="2">
        <v>148888</v>
      </c>
      <c r="P32" s="2">
        <v>21865</v>
      </c>
      <c r="Q32" s="2">
        <v>-47.9</v>
      </c>
      <c r="R32" s="2">
        <v>-66.2</v>
      </c>
      <c r="S32" s="2">
        <v>2.5</v>
      </c>
    </row>
    <row r="33" spans="1:19" s="25" customFormat="1" x14ac:dyDescent="0.25">
      <c r="A33" s="3" t="s">
        <v>21</v>
      </c>
      <c r="B33" s="5" t="s">
        <v>22</v>
      </c>
      <c r="C33" s="2">
        <v>545</v>
      </c>
      <c r="D33" s="2">
        <v>522</v>
      </c>
      <c r="E33" s="2">
        <v>26852</v>
      </c>
      <c r="F33" s="2">
        <v>25756</v>
      </c>
      <c r="G33" s="2">
        <v>53990</v>
      </c>
      <c r="H33" s="2">
        <v>-58.8</v>
      </c>
      <c r="I33" s="2">
        <v>49367</v>
      </c>
      <c r="J33" s="2">
        <v>4623</v>
      </c>
      <c r="K33" s="2">
        <v>-58</v>
      </c>
      <c r="L33" s="2">
        <v>-65.599999999999994</v>
      </c>
      <c r="M33" s="2">
        <v>148606</v>
      </c>
      <c r="N33" s="2">
        <v>-49.6</v>
      </c>
      <c r="O33" s="2">
        <v>134748</v>
      </c>
      <c r="P33" s="2">
        <v>13858</v>
      </c>
      <c r="Q33" s="2">
        <v>-49.4</v>
      </c>
      <c r="R33" s="2">
        <v>-51.8</v>
      </c>
      <c r="S33" s="2">
        <v>2.8</v>
      </c>
    </row>
    <row r="34" spans="1:19" s="25" customFormat="1" x14ac:dyDescent="0.25">
      <c r="A34" s="3" t="s">
        <v>23</v>
      </c>
      <c r="B34" s="5" t="s">
        <v>24</v>
      </c>
      <c r="C34" s="2">
        <v>702</v>
      </c>
      <c r="D34" s="2">
        <v>660</v>
      </c>
      <c r="E34" s="2">
        <v>38714</v>
      </c>
      <c r="F34" s="2">
        <v>36812</v>
      </c>
      <c r="G34" s="2">
        <v>72247</v>
      </c>
      <c r="H34" s="2">
        <v>-57.3</v>
      </c>
      <c r="I34" s="2">
        <v>66570</v>
      </c>
      <c r="J34" s="2">
        <v>5677</v>
      </c>
      <c r="K34" s="2">
        <v>-55.7</v>
      </c>
      <c r="L34" s="2">
        <v>-69.900000000000006</v>
      </c>
      <c r="M34" s="2">
        <v>348932</v>
      </c>
      <c r="N34" s="2">
        <v>-36.6</v>
      </c>
      <c r="O34" s="2">
        <v>334826</v>
      </c>
      <c r="P34" s="2">
        <v>14106</v>
      </c>
      <c r="Q34" s="2">
        <v>-34.1</v>
      </c>
      <c r="R34" s="2">
        <v>-66.099999999999994</v>
      </c>
      <c r="S34" s="2">
        <v>4.8</v>
      </c>
    </row>
    <row r="35" spans="1:19" s="25" customFormat="1" x14ac:dyDescent="0.25">
      <c r="A35" s="3" t="s">
        <v>25</v>
      </c>
      <c r="B35" s="5" t="s">
        <v>26</v>
      </c>
      <c r="C35" s="2">
        <v>839</v>
      </c>
      <c r="D35" s="2">
        <v>804</v>
      </c>
      <c r="E35" s="2">
        <v>43685</v>
      </c>
      <c r="F35" s="2">
        <v>41860</v>
      </c>
      <c r="G35" s="2">
        <v>76249</v>
      </c>
      <c r="H35" s="2">
        <v>-55.2</v>
      </c>
      <c r="I35" s="2">
        <v>60673</v>
      </c>
      <c r="J35" s="2">
        <v>15576</v>
      </c>
      <c r="K35" s="2">
        <v>-54</v>
      </c>
      <c r="L35" s="2">
        <v>-59.3</v>
      </c>
      <c r="M35" s="2">
        <v>257915</v>
      </c>
      <c r="N35" s="2">
        <v>-48.7</v>
      </c>
      <c r="O35" s="2">
        <v>214956</v>
      </c>
      <c r="P35" s="2">
        <v>42959</v>
      </c>
      <c r="Q35" s="2">
        <v>-45.2</v>
      </c>
      <c r="R35" s="2">
        <v>-61.3</v>
      </c>
      <c r="S35" s="2">
        <v>3.4</v>
      </c>
    </row>
    <row r="36" spans="1:19" s="25" customFormat="1" x14ac:dyDescent="0.25">
      <c r="A36" s="3" t="s">
        <v>27</v>
      </c>
      <c r="B36" s="5" t="s">
        <v>28</v>
      </c>
      <c r="C36" s="2">
        <v>103</v>
      </c>
      <c r="D36" s="2">
        <v>97</v>
      </c>
      <c r="E36" s="2">
        <v>4802</v>
      </c>
      <c r="F36" s="2">
        <v>4489</v>
      </c>
      <c r="G36" s="2">
        <v>8730</v>
      </c>
      <c r="H36" s="2">
        <v>-58.9</v>
      </c>
      <c r="I36" s="2">
        <v>7044</v>
      </c>
      <c r="J36" s="2">
        <v>1686</v>
      </c>
      <c r="K36" s="2">
        <v>-58.9</v>
      </c>
      <c r="L36" s="2">
        <v>-59.3</v>
      </c>
      <c r="M36" s="2">
        <v>41383</v>
      </c>
      <c r="N36" s="2">
        <v>-40.200000000000003</v>
      </c>
      <c r="O36" s="2">
        <v>37599</v>
      </c>
      <c r="P36" s="2">
        <v>3784</v>
      </c>
      <c r="Q36" s="2">
        <v>-37.799999999999997</v>
      </c>
      <c r="R36" s="2">
        <v>-56.7</v>
      </c>
      <c r="S36" s="2">
        <v>4.7</v>
      </c>
    </row>
    <row r="37" spans="1:19" s="25" customFormat="1" x14ac:dyDescent="0.25">
      <c r="A37" s="3" t="s">
        <v>29</v>
      </c>
      <c r="B37" s="5" t="s">
        <v>30</v>
      </c>
      <c r="C37" s="2">
        <v>195</v>
      </c>
      <c r="D37" s="2">
        <v>188</v>
      </c>
      <c r="E37" s="2">
        <v>11032</v>
      </c>
      <c r="F37" s="2">
        <v>10663</v>
      </c>
      <c r="G37" s="2">
        <v>20027</v>
      </c>
      <c r="H37" s="2">
        <v>-64.7</v>
      </c>
      <c r="I37" s="2">
        <v>18236</v>
      </c>
      <c r="J37" s="2">
        <v>1791</v>
      </c>
      <c r="K37" s="2">
        <v>-62.2</v>
      </c>
      <c r="L37" s="2">
        <v>-78.900000000000006</v>
      </c>
      <c r="M37" s="2">
        <v>71738</v>
      </c>
      <c r="N37" s="2">
        <v>-49.4</v>
      </c>
      <c r="O37" s="2">
        <v>66566</v>
      </c>
      <c r="P37" s="2">
        <v>5172</v>
      </c>
      <c r="Q37" s="2">
        <v>-45.8</v>
      </c>
      <c r="R37" s="2">
        <v>-72.7</v>
      </c>
      <c r="S37" s="2">
        <v>3.6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339672</v>
      </c>
      <c r="H38" s="33">
        <f>G38/'2019'!G38*100-100</f>
        <v>-58.439486354376328</v>
      </c>
      <c r="I38" s="31">
        <f>SUM(I31:I37)</f>
        <v>293505</v>
      </c>
      <c r="J38" s="31">
        <f>SUM(J31:J37)</f>
        <v>46167</v>
      </c>
      <c r="K38" s="33">
        <f>I38/'2019'!I38*100-100</f>
        <v>-56.83819820561726</v>
      </c>
      <c r="L38" s="33">
        <f>J38/'2019'!J38*100-100</f>
        <v>-66.371172168643113</v>
      </c>
      <c r="M38" s="31">
        <f>SUM(M31:M37)</f>
        <v>1139020</v>
      </c>
      <c r="N38" s="33">
        <f>M38/'2019'!M38*100-100</f>
        <v>-46.073775839392624</v>
      </c>
      <c r="O38" s="31">
        <f>SUM(O31:O37)</f>
        <v>1020242</v>
      </c>
      <c r="P38" s="31">
        <f>SUM(P31:P37)</f>
        <v>118778</v>
      </c>
      <c r="Q38" s="33">
        <f>O38/'2019'!O38*100-100</f>
        <v>-43.20405671789522</v>
      </c>
      <c r="R38" s="33">
        <f>P38/'2019'!P38*100-100</f>
        <v>-62.394531633386421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1714810</v>
      </c>
      <c r="H39" s="38">
        <f>G39/'2019'!G39*100-100</f>
        <v>-21.139850861924259</v>
      </c>
      <c r="I39" s="35">
        <f t="shared" ref="I39:J39" si="0">I38+I27+I16</f>
        <v>1413913</v>
      </c>
      <c r="J39" s="35">
        <f t="shared" si="0"/>
        <v>300897</v>
      </c>
      <c r="K39" s="38">
        <f>I39/'2019'!I39*100-100</f>
        <v>-20.576769466348651</v>
      </c>
      <c r="L39" s="38">
        <f>J39/'2019'!J39*100-100</f>
        <v>-23.682308271763702</v>
      </c>
      <c r="M39" s="35">
        <f>M38+M27+M16</f>
        <v>4889650</v>
      </c>
      <c r="N39" s="38">
        <f>M39/'2019'!M39*100-100</f>
        <v>-15.179601402325531</v>
      </c>
      <c r="O39" s="35">
        <f>O38+O27+O16</f>
        <v>4128058</v>
      </c>
      <c r="P39" s="35">
        <f>P38+P27+P16</f>
        <v>761592</v>
      </c>
      <c r="Q39" s="38">
        <f>O39/'2019'!O39*100-100</f>
        <v>-13.914014905929236</v>
      </c>
      <c r="R39" s="38">
        <f>P39/'2019'!P39*100-100</f>
        <v>-21.439763491593581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19" t="s">
        <v>33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1:19" s="25" customFormat="1" x14ac:dyDescent="0.25">
      <c r="A42" s="3" t="s">
        <v>17</v>
      </c>
      <c r="B42" s="5" t="s">
        <v>18</v>
      </c>
      <c r="C42" s="2">
        <v>445</v>
      </c>
      <c r="D42" s="2">
        <v>276</v>
      </c>
      <c r="E42" s="2">
        <v>21471</v>
      </c>
      <c r="F42" s="2">
        <v>12873</v>
      </c>
      <c r="G42" s="2">
        <v>7800</v>
      </c>
      <c r="H42" s="2">
        <v>-93</v>
      </c>
      <c r="I42" s="2">
        <v>7089</v>
      </c>
      <c r="J42" s="2">
        <v>711</v>
      </c>
      <c r="K42" s="2">
        <v>-91.2</v>
      </c>
      <c r="L42" s="2">
        <v>-97.7</v>
      </c>
      <c r="M42" s="2">
        <v>28673</v>
      </c>
      <c r="N42" s="2">
        <v>-89.1</v>
      </c>
      <c r="O42" s="2">
        <v>25310</v>
      </c>
      <c r="P42" s="2">
        <v>3363</v>
      </c>
      <c r="Q42" s="2">
        <v>-86.6</v>
      </c>
      <c r="R42" s="2">
        <v>-95.5</v>
      </c>
      <c r="S42" s="2">
        <v>3.7</v>
      </c>
    </row>
    <row r="43" spans="1:19" s="25" customFormat="1" x14ac:dyDescent="0.25">
      <c r="A43" s="3" t="s">
        <v>19</v>
      </c>
      <c r="B43" s="5" t="s">
        <v>20</v>
      </c>
      <c r="C43" s="2">
        <v>553</v>
      </c>
      <c r="D43" s="2">
        <v>385</v>
      </c>
      <c r="E43" s="2">
        <v>29714</v>
      </c>
      <c r="F43" s="2">
        <v>19019</v>
      </c>
      <c r="G43" s="2">
        <v>15227</v>
      </c>
      <c r="H43" s="2">
        <v>-91.7</v>
      </c>
      <c r="I43" s="2">
        <v>13946</v>
      </c>
      <c r="J43" s="2">
        <v>1281</v>
      </c>
      <c r="K43" s="2">
        <v>-90.5</v>
      </c>
      <c r="L43" s="2">
        <v>-96.4</v>
      </c>
      <c r="M43" s="2">
        <v>61825</v>
      </c>
      <c r="N43" s="2">
        <v>-83.5</v>
      </c>
      <c r="O43" s="2">
        <v>56313</v>
      </c>
      <c r="P43" s="2">
        <v>5512</v>
      </c>
      <c r="Q43" s="2">
        <v>-81.8</v>
      </c>
      <c r="R43" s="2">
        <v>-91.5</v>
      </c>
      <c r="S43" s="2">
        <v>4.0999999999999996</v>
      </c>
    </row>
    <row r="44" spans="1:19" s="25" customFormat="1" x14ac:dyDescent="0.25">
      <c r="A44" s="3" t="s">
        <v>21</v>
      </c>
      <c r="B44" s="5" t="s">
        <v>22</v>
      </c>
      <c r="C44" s="2">
        <v>545</v>
      </c>
      <c r="D44" s="2">
        <v>401</v>
      </c>
      <c r="E44" s="2">
        <v>26712</v>
      </c>
      <c r="F44" s="2">
        <v>19140</v>
      </c>
      <c r="G44" s="2">
        <v>10465</v>
      </c>
      <c r="H44" s="2">
        <v>-92.4</v>
      </c>
      <c r="I44" s="2">
        <v>9638</v>
      </c>
      <c r="J44" s="2">
        <v>827</v>
      </c>
      <c r="K44" s="2">
        <v>-92</v>
      </c>
      <c r="L44" s="2">
        <v>-94.8</v>
      </c>
      <c r="M44" s="2">
        <v>45087</v>
      </c>
      <c r="N44" s="2">
        <v>-86.5</v>
      </c>
      <c r="O44" s="2">
        <v>39252</v>
      </c>
      <c r="P44" s="2">
        <v>5835</v>
      </c>
      <c r="Q44" s="2">
        <v>-86.9</v>
      </c>
      <c r="R44" s="2">
        <v>-82.8</v>
      </c>
      <c r="S44" s="2">
        <v>4.3</v>
      </c>
    </row>
    <row r="45" spans="1:19" s="25" customFormat="1" x14ac:dyDescent="0.25">
      <c r="A45" s="3" t="s">
        <v>23</v>
      </c>
      <c r="B45" s="5" t="s">
        <v>24</v>
      </c>
      <c r="C45" s="2">
        <v>698</v>
      </c>
      <c r="D45" s="2">
        <v>526</v>
      </c>
      <c r="E45" s="2">
        <v>38298</v>
      </c>
      <c r="F45" s="2">
        <v>28548</v>
      </c>
      <c r="G45" s="2">
        <v>16742</v>
      </c>
      <c r="H45" s="2">
        <v>-90.2</v>
      </c>
      <c r="I45" s="2">
        <v>16072</v>
      </c>
      <c r="J45" s="2">
        <v>670</v>
      </c>
      <c r="K45" s="2">
        <v>-89.3</v>
      </c>
      <c r="L45" s="2">
        <v>-96.8</v>
      </c>
      <c r="M45" s="2">
        <v>143512</v>
      </c>
      <c r="N45" s="2">
        <v>-75.5</v>
      </c>
      <c r="O45" s="2">
        <v>139209</v>
      </c>
      <c r="P45" s="2">
        <v>4303</v>
      </c>
      <c r="Q45" s="2">
        <v>-74</v>
      </c>
      <c r="R45" s="2">
        <v>-91.3</v>
      </c>
      <c r="S45" s="2">
        <v>8.6</v>
      </c>
    </row>
    <row r="46" spans="1:19" s="25" customFormat="1" x14ac:dyDescent="0.25">
      <c r="A46" s="3" t="s">
        <v>25</v>
      </c>
      <c r="B46" s="5" t="s">
        <v>26</v>
      </c>
      <c r="C46" s="2">
        <v>839</v>
      </c>
      <c r="D46" s="2">
        <v>540</v>
      </c>
      <c r="E46" s="2">
        <v>43661</v>
      </c>
      <c r="F46" s="2">
        <v>28419</v>
      </c>
      <c r="G46" s="2">
        <v>9466</v>
      </c>
      <c r="H46" s="2">
        <v>-94.4</v>
      </c>
      <c r="I46" s="2">
        <v>8737</v>
      </c>
      <c r="J46" s="2">
        <v>729</v>
      </c>
      <c r="K46" s="2">
        <v>-93.9</v>
      </c>
      <c r="L46" s="2">
        <v>-97.2</v>
      </c>
      <c r="M46" s="2">
        <v>63754</v>
      </c>
      <c r="N46" s="2">
        <v>-88.3</v>
      </c>
      <c r="O46" s="2">
        <v>60349</v>
      </c>
      <c r="P46" s="2">
        <v>3405</v>
      </c>
      <c r="Q46" s="2">
        <v>-87</v>
      </c>
      <c r="R46" s="2">
        <v>-95.9</v>
      </c>
      <c r="S46" s="2">
        <v>6.7</v>
      </c>
    </row>
    <row r="47" spans="1:19" s="25" customFormat="1" x14ac:dyDescent="0.25">
      <c r="A47" s="3" t="s">
        <v>27</v>
      </c>
      <c r="B47" s="5" t="s">
        <v>28</v>
      </c>
      <c r="C47" s="2">
        <v>103</v>
      </c>
      <c r="D47" s="2">
        <v>64</v>
      </c>
      <c r="E47" s="2">
        <v>4693</v>
      </c>
      <c r="F47" s="2">
        <v>2976</v>
      </c>
      <c r="G47" s="2">
        <v>1994</v>
      </c>
      <c r="H47" s="2">
        <v>-90.5</v>
      </c>
      <c r="I47" s="2">
        <v>1896</v>
      </c>
      <c r="J47" s="2">
        <v>98</v>
      </c>
      <c r="K47" s="2">
        <v>-88.6</v>
      </c>
      <c r="L47" s="2">
        <v>-97.8</v>
      </c>
      <c r="M47" s="2">
        <v>19439</v>
      </c>
      <c r="N47" s="2">
        <v>-72</v>
      </c>
      <c r="O47" s="2">
        <v>19091</v>
      </c>
      <c r="P47" s="2">
        <v>348</v>
      </c>
      <c r="Q47" s="2">
        <v>-67.900000000000006</v>
      </c>
      <c r="R47" s="2">
        <v>-96.5</v>
      </c>
      <c r="S47" s="2">
        <v>9.6999999999999993</v>
      </c>
    </row>
    <row r="48" spans="1:19" s="25" customFormat="1" x14ac:dyDescent="0.25">
      <c r="A48" s="3" t="s">
        <v>29</v>
      </c>
      <c r="B48" s="5" t="s">
        <v>30</v>
      </c>
      <c r="C48" s="2">
        <v>195</v>
      </c>
      <c r="D48" s="2">
        <v>135</v>
      </c>
      <c r="E48" s="2">
        <v>11602</v>
      </c>
      <c r="F48" s="2">
        <v>7364</v>
      </c>
      <c r="G48" s="2">
        <v>5031</v>
      </c>
      <c r="H48" s="2">
        <v>-90.7</v>
      </c>
      <c r="I48" s="2">
        <v>4490</v>
      </c>
      <c r="J48" s="2">
        <v>541</v>
      </c>
      <c r="K48" s="2">
        <v>-90.4</v>
      </c>
      <c r="L48" s="2">
        <v>-92.3</v>
      </c>
      <c r="M48" s="2">
        <v>33654</v>
      </c>
      <c r="N48" s="2">
        <v>-76.3</v>
      </c>
      <c r="O48" s="2">
        <v>31352</v>
      </c>
      <c r="P48" s="2">
        <v>2302</v>
      </c>
      <c r="Q48" s="2">
        <v>-75.3</v>
      </c>
      <c r="R48" s="2">
        <v>-84.9</v>
      </c>
      <c r="S48" s="2">
        <v>6.7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66725</v>
      </c>
      <c r="H49" s="33">
        <f>G49/'2019'!G49*100-100</f>
        <v>-92.112846869252337</v>
      </c>
      <c r="I49" s="31">
        <f>SUM(I42:I48)</f>
        <v>61868</v>
      </c>
      <c r="J49" s="31">
        <f>SUM(J42:J48)</f>
        <v>4857</v>
      </c>
      <c r="K49" s="33">
        <f>I49/'2019'!I49*100-100</f>
        <v>-91.231623300514045</v>
      </c>
      <c r="L49" s="33">
        <f>J49/'2019'!J49*100-100</f>
        <v>-96.540967845315677</v>
      </c>
      <c r="M49" s="31">
        <f>SUM(M42:M48)</f>
        <v>395944</v>
      </c>
      <c r="N49" s="33">
        <f>M49/'2019'!M49*100-100</f>
        <v>-82.88449941967653</v>
      </c>
      <c r="O49" s="31">
        <f>SUM(O42:O48)</f>
        <v>370876</v>
      </c>
      <c r="P49" s="31">
        <f>SUM(P42:P48)</f>
        <v>25068</v>
      </c>
      <c r="Q49" s="33">
        <f>O49/'2019'!O49*100-100</f>
        <v>-81.293075619401179</v>
      </c>
      <c r="R49" s="33">
        <f>P49/'2019'!P49*100-100</f>
        <v>-92.422121793806014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1781535</v>
      </c>
      <c r="H50" s="38">
        <f>G50/'2019'!G50*100-100</f>
        <v>-41.01836423283499</v>
      </c>
      <c r="I50" s="35">
        <f>I49+I38+I27+I16</f>
        <v>1475781</v>
      </c>
      <c r="J50" s="35">
        <f>J49+J38+J27+J16</f>
        <v>305754</v>
      </c>
      <c r="K50" s="38">
        <f>I50/'2019'!I50*100-100</f>
        <v>-40.631714368814627</v>
      </c>
      <c r="L50" s="38">
        <f>J50/'2019'!J50*100-100</f>
        <v>-42.815943622775322</v>
      </c>
      <c r="M50" s="35">
        <f>M49+M38+M27+M16</f>
        <v>5285594</v>
      </c>
      <c r="N50" s="38">
        <f>M50/'2019'!M50*100-100</f>
        <v>-34.568644138609756</v>
      </c>
      <c r="O50" s="35">
        <f>O49+O38+O27+O16</f>
        <v>4498934</v>
      </c>
      <c r="P50" s="35">
        <f>P49+P38+P27+P16</f>
        <v>786660</v>
      </c>
      <c r="Q50" s="38">
        <f>O50/'2019'!O50*100-100</f>
        <v>-33.622826056646716</v>
      </c>
      <c r="R50" s="38">
        <f>P50/'2019'!P50*100-100</f>
        <v>-39.49895480995076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19" t="s">
        <v>34</v>
      </c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</row>
    <row r="53" spans="1:19" s="25" customFormat="1" x14ac:dyDescent="0.25">
      <c r="A53" s="3" t="s">
        <v>17</v>
      </c>
      <c r="B53" s="5" t="s">
        <v>18</v>
      </c>
      <c r="C53" s="2">
        <v>444</v>
      </c>
      <c r="D53" s="2">
        <v>376</v>
      </c>
      <c r="E53" s="2">
        <v>21177</v>
      </c>
      <c r="F53" s="2">
        <v>17050</v>
      </c>
      <c r="G53" s="2">
        <v>30675</v>
      </c>
      <c r="H53" s="2">
        <v>-76.2</v>
      </c>
      <c r="I53" s="2">
        <v>28289</v>
      </c>
      <c r="J53" s="2">
        <v>2386</v>
      </c>
      <c r="K53" s="2">
        <v>-71.7</v>
      </c>
      <c r="L53" s="2">
        <v>-91.8</v>
      </c>
      <c r="M53" s="2">
        <v>82866</v>
      </c>
      <c r="N53" s="2">
        <v>-69.900000000000006</v>
      </c>
      <c r="O53" s="2">
        <v>76819</v>
      </c>
      <c r="P53" s="2">
        <v>6047</v>
      </c>
      <c r="Q53" s="2">
        <v>-63.6</v>
      </c>
      <c r="R53" s="2">
        <v>-90.5</v>
      </c>
      <c r="S53" s="2">
        <v>2.7</v>
      </c>
    </row>
    <row r="54" spans="1:19" s="25" customFormat="1" x14ac:dyDescent="0.25">
      <c r="A54" s="3" t="s">
        <v>19</v>
      </c>
      <c r="B54" s="5" t="s">
        <v>20</v>
      </c>
      <c r="C54" s="2">
        <v>551</v>
      </c>
      <c r="D54" s="2">
        <v>493</v>
      </c>
      <c r="E54" s="2">
        <v>29606</v>
      </c>
      <c r="F54" s="2">
        <v>24132</v>
      </c>
      <c r="G54" s="2">
        <v>44787</v>
      </c>
      <c r="H54" s="2">
        <v>-79.400000000000006</v>
      </c>
      <c r="I54" s="2">
        <v>41832</v>
      </c>
      <c r="J54" s="2">
        <v>2955</v>
      </c>
      <c r="K54" s="2">
        <v>-76.5</v>
      </c>
      <c r="L54" s="2">
        <v>-92.4</v>
      </c>
      <c r="M54" s="2">
        <v>129344</v>
      </c>
      <c r="N54" s="2">
        <v>-69.400000000000006</v>
      </c>
      <c r="O54" s="2">
        <v>119749</v>
      </c>
      <c r="P54" s="2">
        <v>9595</v>
      </c>
      <c r="Q54" s="2">
        <v>-66</v>
      </c>
      <c r="R54" s="2">
        <v>-86.5</v>
      </c>
      <c r="S54" s="2">
        <v>2.9</v>
      </c>
    </row>
    <row r="55" spans="1:19" s="25" customFormat="1" x14ac:dyDescent="0.25">
      <c r="A55" s="3" t="s">
        <v>21</v>
      </c>
      <c r="B55" s="5" t="s">
        <v>22</v>
      </c>
      <c r="C55" s="2">
        <v>543</v>
      </c>
      <c r="D55" s="2">
        <v>498</v>
      </c>
      <c r="E55" s="2">
        <v>26629</v>
      </c>
      <c r="F55" s="2">
        <v>24346</v>
      </c>
      <c r="G55" s="2">
        <v>43564</v>
      </c>
      <c r="H55" s="2">
        <v>-74.7</v>
      </c>
      <c r="I55" s="2">
        <v>41120</v>
      </c>
      <c r="J55" s="2">
        <v>2444</v>
      </c>
      <c r="K55" s="2">
        <v>-73.2</v>
      </c>
      <c r="L55" s="2">
        <v>-86.9</v>
      </c>
      <c r="M55" s="2">
        <v>125511</v>
      </c>
      <c r="N55" s="2">
        <v>-67.400000000000006</v>
      </c>
      <c r="O55" s="2">
        <v>116623</v>
      </c>
      <c r="P55" s="2">
        <v>8888</v>
      </c>
      <c r="Q55" s="2">
        <v>-66.3</v>
      </c>
      <c r="R55" s="2">
        <v>-77.5</v>
      </c>
      <c r="S55" s="2">
        <v>2.9</v>
      </c>
    </row>
    <row r="56" spans="1:19" s="25" customFormat="1" x14ac:dyDescent="0.25">
      <c r="A56" s="3" t="s">
        <v>23</v>
      </c>
      <c r="B56" s="5" t="s">
        <v>24</v>
      </c>
      <c r="C56" s="2">
        <v>696</v>
      </c>
      <c r="D56" s="2">
        <v>628</v>
      </c>
      <c r="E56" s="2">
        <v>38234</v>
      </c>
      <c r="F56" s="2">
        <v>33644</v>
      </c>
      <c r="G56" s="2">
        <v>51663</v>
      </c>
      <c r="H56" s="2">
        <v>-74.599999999999994</v>
      </c>
      <c r="I56" s="2">
        <v>49414</v>
      </c>
      <c r="J56" s="2">
        <v>2249</v>
      </c>
      <c r="K56" s="2">
        <v>-72.5</v>
      </c>
      <c r="L56" s="2">
        <v>-90.5</v>
      </c>
      <c r="M56" s="2">
        <v>236172</v>
      </c>
      <c r="N56" s="2">
        <v>-62.9</v>
      </c>
      <c r="O56" s="2">
        <v>226930</v>
      </c>
      <c r="P56" s="2">
        <v>9242</v>
      </c>
      <c r="Q56" s="2">
        <v>-61</v>
      </c>
      <c r="R56" s="2">
        <v>-83</v>
      </c>
      <c r="S56" s="2">
        <v>4.5999999999999996</v>
      </c>
    </row>
    <row r="57" spans="1:19" s="25" customFormat="1" x14ac:dyDescent="0.25">
      <c r="A57" s="3" t="s">
        <v>25</v>
      </c>
      <c r="B57" s="5" t="s">
        <v>26</v>
      </c>
      <c r="C57" s="2">
        <v>838</v>
      </c>
      <c r="D57" s="2">
        <v>741</v>
      </c>
      <c r="E57" s="2">
        <v>43631</v>
      </c>
      <c r="F57" s="2">
        <v>37795</v>
      </c>
      <c r="G57" s="2">
        <v>53008</v>
      </c>
      <c r="H57" s="2">
        <v>-73.2</v>
      </c>
      <c r="I57" s="2">
        <v>50345</v>
      </c>
      <c r="J57" s="2">
        <v>2663</v>
      </c>
      <c r="K57" s="2">
        <v>-69.900000000000006</v>
      </c>
      <c r="L57" s="2">
        <v>-91.4</v>
      </c>
      <c r="M57" s="2">
        <v>193120</v>
      </c>
      <c r="N57" s="2">
        <v>-65.099999999999994</v>
      </c>
      <c r="O57" s="2">
        <v>184252</v>
      </c>
      <c r="P57" s="2">
        <v>8868</v>
      </c>
      <c r="Q57" s="2">
        <v>-60.4</v>
      </c>
      <c r="R57" s="2">
        <v>-90</v>
      </c>
      <c r="S57" s="2">
        <v>3.6</v>
      </c>
    </row>
    <row r="58" spans="1:19" s="25" customFormat="1" x14ac:dyDescent="0.25">
      <c r="A58" s="3" t="s">
        <v>27</v>
      </c>
      <c r="B58" s="5" t="s">
        <v>28</v>
      </c>
      <c r="C58" s="2">
        <v>103</v>
      </c>
      <c r="D58" s="2">
        <v>88</v>
      </c>
      <c r="E58" s="2">
        <v>4682</v>
      </c>
      <c r="F58" s="2">
        <v>4032</v>
      </c>
      <c r="G58" s="2">
        <v>4878</v>
      </c>
      <c r="H58" s="2">
        <v>-80.900000000000006</v>
      </c>
      <c r="I58" s="2">
        <v>4498</v>
      </c>
      <c r="J58" s="2">
        <v>380</v>
      </c>
      <c r="K58" s="2">
        <v>-78.3</v>
      </c>
      <c r="L58" s="2">
        <v>-92.2</v>
      </c>
      <c r="M58" s="2">
        <v>26083</v>
      </c>
      <c r="N58" s="2">
        <v>-65.900000000000006</v>
      </c>
      <c r="O58" s="2">
        <v>25234</v>
      </c>
      <c r="P58" s="2">
        <v>849</v>
      </c>
      <c r="Q58" s="2">
        <v>-61.6</v>
      </c>
      <c r="R58" s="2">
        <v>-92.1</v>
      </c>
      <c r="S58" s="2">
        <v>5.3</v>
      </c>
    </row>
    <row r="59" spans="1:19" s="25" customFormat="1" x14ac:dyDescent="0.25">
      <c r="A59" s="3" t="s">
        <v>29</v>
      </c>
      <c r="B59" s="5" t="s">
        <v>30</v>
      </c>
      <c r="C59" s="2">
        <v>194</v>
      </c>
      <c r="D59" s="2">
        <v>169</v>
      </c>
      <c r="E59" s="2">
        <v>11016</v>
      </c>
      <c r="F59" s="2">
        <v>8766</v>
      </c>
      <c r="G59" s="2">
        <v>10646</v>
      </c>
      <c r="H59" s="2">
        <v>-84</v>
      </c>
      <c r="I59" s="2">
        <v>9882</v>
      </c>
      <c r="J59" s="2">
        <v>764</v>
      </c>
      <c r="K59" s="2">
        <v>-82.8</v>
      </c>
      <c r="L59" s="2">
        <v>-91.5</v>
      </c>
      <c r="M59" s="2">
        <v>46939</v>
      </c>
      <c r="N59" s="2">
        <v>-70.099999999999994</v>
      </c>
      <c r="O59" s="2">
        <v>44588</v>
      </c>
      <c r="P59" s="2">
        <v>2351</v>
      </c>
      <c r="Q59" s="2">
        <v>-67.599999999999994</v>
      </c>
      <c r="R59" s="2">
        <v>-87.8</v>
      </c>
      <c r="S59" s="2">
        <v>4.4000000000000004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239221</v>
      </c>
      <c r="H60" s="33">
        <f>G60/'2019'!G60*100-100</f>
        <v>-76.357729908799456</v>
      </c>
      <c r="I60" s="31">
        <f>SUM(I53:I59)</f>
        <v>225380</v>
      </c>
      <c r="J60" s="31">
        <f>SUM(J53:J59)</f>
        <v>13841</v>
      </c>
      <c r="K60" s="33">
        <f>I60/'2019'!I60*100-100</f>
        <v>-73.679846596177512</v>
      </c>
      <c r="L60" s="33">
        <f>J60/'2019'!J60*100-100</f>
        <v>-91.100981135957412</v>
      </c>
      <c r="M60" s="31">
        <f>SUM(M53:M59)</f>
        <v>840035</v>
      </c>
      <c r="N60" s="33">
        <f>M60/'2019'!M60*100-100</f>
        <v>-66.496884738929879</v>
      </c>
      <c r="O60" s="31">
        <f>SUM(O53:O59)</f>
        <v>794195</v>
      </c>
      <c r="P60" s="31">
        <f>SUM(P53:P59)</f>
        <v>45840</v>
      </c>
      <c r="Q60" s="33">
        <f>O60/'2019'!O60*100-100</f>
        <v>-63.23082777918728</v>
      </c>
      <c r="R60" s="33">
        <f>P60/'2019'!P60*100-100</f>
        <v>-86.804304145820495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2020756</v>
      </c>
      <c r="H61" s="38">
        <f>G61/'2019'!G61*100-100</f>
        <v>-49.886107947098537</v>
      </c>
      <c r="I61" s="35">
        <f>I60+I49+I38+I27+I16</f>
        <v>1701161</v>
      </c>
      <c r="J61" s="35">
        <f>J60+J49+J38+J27+J16</f>
        <v>319595</v>
      </c>
      <c r="K61" s="38">
        <f>I61/'2019'!I61*100-100</f>
        <v>-49.099176597771041</v>
      </c>
      <c r="L61" s="38">
        <f>J61/'2019'!J61*100-100</f>
        <v>-53.696513275515848</v>
      </c>
      <c r="M61" s="35">
        <f>M60+M49+M38+M27+M16</f>
        <v>6125629</v>
      </c>
      <c r="N61" s="38">
        <f>M61/'2019'!M61*100-100</f>
        <v>-42.131390482880725</v>
      </c>
      <c r="O61" s="35">
        <f>O60+O49+O38+O27+O16</f>
        <v>5293129</v>
      </c>
      <c r="P61" s="35">
        <f>P60+P49+P38+P27+P16</f>
        <v>832500</v>
      </c>
      <c r="Q61" s="38">
        <f>O61/'2019'!O61*100-100</f>
        <v>-40.778040992501388</v>
      </c>
      <c r="R61" s="38">
        <f>P61/'2019'!P61*100-100</f>
        <v>-49.472817893359419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x14ac:dyDescent="0.25">
      <c r="A63" s="119" t="s">
        <v>35</v>
      </c>
      <c r="B63" s="119"/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N63" s="119"/>
      <c r="O63" s="119"/>
      <c r="P63" s="119"/>
      <c r="Q63" s="119"/>
      <c r="R63" s="119"/>
      <c r="S63" s="119"/>
    </row>
    <row r="64" spans="1:19" s="25" customFormat="1" x14ac:dyDescent="0.25">
      <c r="A64" s="3" t="s">
        <v>17</v>
      </c>
      <c r="B64" s="5" t="s">
        <v>18</v>
      </c>
      <c r="C64" s="2">
        <v>440</v>
      </c>
      <c r="D64" s="2">
        <v>412</v>
      </c>
      <c r="E64" s="2">
        <v>21027</v>
      </c>
      <c r="F64" s="2">
        <v>18419</v>
      </c>
      <c r="G64" s="2">
        <v>64199</v>
      </c>
      <c r="H64" s="2">
        <v>-53.5</v>
      </c>
      <c r="I64" s="2">
        <v>55027</v>
      </c>
      <c r="J64" s="2">
        <v>9172</v>
      </c>
      <c r="K64" s="2">
        <v>-47.5</v>
      </c>
      <c r="L64" s="2">
        <v>-72.3</v>
      </c>
      <c r="M64" s="2">
        <v>160504</v>
      </c>
      <c r="N64" s="2">
        <v>-47.6</v>
      </c>
      <c r="O64" s="2">
        <v>139526</v>
      </c>
      <c r="P64" s="2">
        <v>20978</v>
      </c>
      <c r="Q64" s="2">
        <v>-39.6</v>
      </c>
      <c r="R64" s="2">
        <v>-72.2</v>
      </c>
      <c r="S64" s="2">
        <v>2.5</v>
      </c>
    </row>
    <row r="65" spans="1:19" s="25" customFormat="1" x14ac:dyDescent="0.25">
      <c r="A65" s="3" t="s">
        <v>19</v>
      </c>
      <c r="B65" s="5" t="s">
        <v>20</v>
      </c>
      <c r="C65" s="2">
        <v>548</v>
      </c>
      <c r="D65" s="2">
        <v>518</v>
      </c>
      <c r="E65" s="2">
        <v>29570</v>
      </c>
      <c r="F65" s="2">
        <v>26020</v>
      </c>
      <c r="G65" s="2">
        <v>89211</v>
      </c>
      <c r="H65" s="2">
        <v>-61.1</v>
      </c>
      <c r="I65" s="2">
        <v>78774</v>
      </c>
      <c r="J65" s="2">
        <v>10437</v>
      </c>
      <c r="K65" s="2">
        <v>-57.4</v>
      </c>
      <c r="L65" s="2">
        <v>-76.5</v>
      </c>
      <c r="M65" s="2">
        <v>218388</v>
      </c>
      <c r="N65" s="2">
        <v>-52.2</v>
      </c>
      <c r="O65" s="2">
        <v>192825</v>
      </c>
      <c r="P65" s="2">
        <v>25563</v>
      </c>
      <c r="Q65" s="2">
        <v>-48.1</v>
      </c>
      <c r="R65" s="2">
        <v>-70</v>
      </c>
      <c r="S65" s="2">
        <v>2.4</v>
      </c>
    </row>
    <row r="66" spans="1:19" s="25" customFormat="1" x14ac:dyDescent="0.25">
      <c r="A66" s="3" t="s">
        <v>21</v>
      </c>
      <c r="B66" s="5" t="s">
        <v>22</v>
      </c>
      <c r="C66" s="2">
        <v>542</v>
      </c>
      <c r="D66" s="2">
        <v>518</v>
      </c>
      <c r="E66" s="2">
        <v>26668</v>
      </c>
      <c r="F66" s="2">
        <v>25055</v>
      </c>
      <c r="G66" s="2">
        <v>84440</v>
      </c>
      <c r="H66" s="2">
        <v>-52.2</v>
      </c>
      <c r="I66" s="2">
        <v>79036</v>
      </c>
      <c r="J66" s="2">
        <v>5404</v>
      </c>
      <c r="K66" s="2">
        <v>-50.2</v>
      </c>
      <c r="L66" s="2">
        <v>-69.5</v>
      </c>
      <c r="M66" s="2">
        <v>210235</v>
      </c>
      <c r="N66" s="2">
        <v>-46.8</v>
      </c>
      <c r="O66" s="2">
        <v>194504</v>
      </c>
      <c r="P66" s="2">
        <v>15731</v>
      </c>
      <c r="Q66" s="2">
        <v>-45.2</v>
      </c>
      <c r="R66" s="2">
        <v>-60.4</v>
      </c>
      <c r="S66" s="2">
        <v>2.5</v>
      </c>
    </row>
    <row r="67" spans="1:19" s="25" customFormat="1" x14ac:dyDescent="0.25">
      <c r="A67" s="3" t="s">
        <v>23</v>
      </c>
      <c r="B67" s="5" t="s">
        <v>24</v>
      </c>
      <c r="C67" s="2">
        <v>693</v>
      </c>
      <c r="D67" s="2">
        <v>661</v>
      </c>
      <c r="E67" s="2">
        <v>38183</v>
      </c>
      <c r="F67" s="2">
        <v>35760</v>
      </c>
      <c r="G67" s="2">
        <v>97461</v>
      </c>
      <c r="H67" s="2">
        <v>-54.1</v>
      </c>
      <c r="I67" s="2">
        <v>90983</v>
      </c>
      <c r="J67" s="2">
        <v>6478</v>
      </c>
      <c r="K67" s="2">
        <v>-51.4</v>
      </c>
      <c r="L67" s="2">
        <v>-74.3</v>
      </c>
      <c r="M67" s="2">
        <v>381094</v>
      </c>
      <c r="N67" s="2">
        <v>-42.6</v>
      </c>
      <c r="O67" s="2">
        <v>362522</v>
      </c>
      <c r="P67" s="2">
        <v>18572</v>
      </c>
      <c r="Q67" s="2">
        <v>-39.9</v>
      </c>
      <c r="R67" s="2">
        <v>-69.7</v>
      </c>
      <c r="S67" s="2">
        <v>3.9</v>
      </c>
    </row>
    <row r="68" spans="1:19" s="25" customFormat="1" x14ac:dyDescent="0.25">
      <c r="A68" s="3" t="s">
        <v>25</v>
      </c>
      <c r="B68" s="5" t="s">
        <v>26</v>
      </c>
      <c r="C68" s="2">
        <v>837</v>
      </c>
      <c r="D68" s="2">
        <v>791</v>
      </c>
      <c r="E68" s="2">
        <v>43670</v>
      </c>
      <c r="F68" s="2">
        <v>39773</v>
      </c>
      <c r="G68" s="2">
        <v>114393</v>
      </c>
      <c r="H68" s="2">
        <v>-44.6</v>
      </c>
      <c r="I68" s="2">
        <v>104374</v>
      </c>
      <c r="J68" s="2">
        <v>10019</v>
      </c>
      <c r="K68" s="2">
        <v>-41.3</v>
      </c>
      <c r="L68" s="2">
        <v>-65.2</v>
      </c>
      <c r="M68" s="2">
        <v>381595</v>
      </c>
      <c r="N68" s="2">
        <v>-38.299999999999997</v>
      </c>
      <c r="O68" s="2">
        <v>349624</v>
      </c>
      <c r="P68" s="2">
        <v>31971</v>
      </c>
      <c r="Q68" s="2">
        <v>-34</v>
      </c>
      <c r="R68" s="2">
        <v>-64.3</v>
      </c>
      <c r="S68" s="2">
        <v>3.3</v>
      </c>
    </row>
    <row r="69" spans="1:19" s="25" customFormat="1" x14ac:dyDescent="0.25">
      <c r="A69" s="3" t="s">
        <v>27</v>
      </c>
      <c r="B69" s="5" t="s">
        <v>28</v>
      </c>
      <c r="C69" s="2">
        <v>102</v>
      </c>
      <c r="D69" s="2">
        <v>91</v>
      </c>
      <c r="E69" s="2">
        <v>4814</v>
      </c>
      <c r="F69" s="2">
        <v>4242</v>
      </c>
      <c r="G69" s="2">
        <v>9987</v>
      </c>
      <c r="H69" s="2">
        <v>-58.4</v>
      </c>
      <c r="I69" s="2">
        <v>8453</v>
      </c>
      <c r="J69" s="2">
        <v>1534</v>
      </c>
      <c r="K69" s="2">
        <v>-55.4</v>
      </c>
      <c r="L69" s="2">
        <v>-69.900000000000006</v>
      </c>
      <c r="M69" s="2">
        <v>38899</v>
      </c>
      <c r="N69" s="2">
        <v>-48.2</v>
      </c>
      <c r="O69" s="2">
        <v>34985</v>
      </c>
      <c r="P69" s="2">
        <v>3914</v>
      </c>
      <c r="Q69" s="2">
        <v>-45</v>
      </c>
      <c r="R69" s="2">
        <v>-65.900000000000006</v>
      </c>
      <c r="S69" s="2">
        <v>3.9</v>
      </c>
    </row>
    <row r="70" spans="1:19" s="25" customFormat="1" x14ac:dyDescent="0.25">
      <c r="A70" s="3" t="s">
        <v>29</v>
      </c>
      <c r="B70" s="5" t="s">
        <v>30</v>
      </c>
      <c r="C70" s="2">
        <v>194</v>
      </c>
      <c r="D70" s="2">
        <v>178</v>
      </c>
      <c r="E70" s="2">
        <v>11045</v>
      </c>
      <c r="F70" s="2">
        <v>9866</v>
      </c>
      <c r="G70" s="2">
        <v>21307</v>
      </c>
      <c r="H70" s="2">
        <v>-66</v>
      </c>
      <c r="I70" s="2">
        <v>19556</v>
      </c>
      <c r="J70" s="2">
        <v>1751</v>
      </c>
      <c r="K70" s="2">
        <v>-64.099999999999994</v>
      </c>
      <c r="L70" s="2">
        <v>-78.5</v>
      </c>
      <c r="M70" s="2">
        <v>68573</v>
      </c>
      <c r="N70" s="2">
        <v>-54.7</v>
      </c>
      <c r="O70" s="2">
        <v>64068</v>
      </c>
      <c r="P70" s="2">
        <v>4505</v>
      </c>
      <c r="Q70" s="2">
        <v>-52.3</v>
      </c>
      <c r="R70" s="2">
        <v>-73.7</v>
      </c>
      <c r="S70" s="2">
        <v>3.2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480998</v>
      </c>
      <c r="H71" s="33">
        <f>G71/'2019'!G71*100-100</f>
        <v>-54.148046183881398</v>
      </c>
      <c r="I71" s="31">
        <f>SUM(I64:I70)</f>
        <v>436203</v>
      </c>
      <c r="J71" s="31">
        <f>SUM(J64:J70)</f>
        <v>44795</v>
      </c>
      <c r="K71" s="33">
        <f>I71/'2019'!I71*100-100</f>
        <v>-50.79880889269883</v>
      </c>
      <c r="L71" s="33">
        <f>J71/'2019'!J71*100-100</f>
        <v>-72.426040602262788</v>
      </c>
      <c r="M71" s="31">
        <f>SUM(M64:M70)</f>
        <v>1459288</v>
      </c>
      <c r="N71" s="33">
        <f>M71/'2019'!M71*100-100</f>
        <v>-45.303801966125789</v>
      </c>
      <c r="O71" s="31">
        <f>SUM(O64:O70)</f>
        <v>1338054</v>
      </c>
      <c r="P71" s="31">
        <f>SUM(P64:P70)</f>
        <v>121234</v>
      </c>
      <c r="Q71" s="33">
        <f>O71/'2019'!O71*100-100</f>
        <v>-41.523679331945928</v>
      </c>
      <c r="R71" s="33">
        <f>P71/'2019'!P71*100-100</f>
        <v>-68.078675057268498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2501754</v>
      </c>
      <c r="H72" s="38">
        <f>G72/'2019'!G72*100-100</f>
        <v>-50.765967554691656</v>
      </c>
      <c r="I72" s="35">
        <f>I71+I60+I49+I38+I27+I16</f>
        <v>2137364</v>
      </c>
      <c r="J72" s="35">
        <f>J71+J60+J49+J38+J27+J16</f>
        <v>364390</v>
      </c>
      <c r="K72" s="38">
        <f>I72/'2019'!I72*100-100</f>
        <v>-49.455515540432373</v>
      </c>
      <c r="L72" s="38">
        <f>J72/'2019'!J72*100-100</f>
        <v>-57.264927193575019</v>
      </c>
      <c r="M72" s="35">
        <f>M71+M60+M49+M38+M27+M16</f>
        <v>7584917</v>
      </c>
      <c r="N72" s="38">
        <f>M72/'2019'!M72*100-100</f>
        <v>-42.770015868384533</v>
      </c>
      <c r="O72" s="35">
        <f>O71+O60+O49+O38+O27+O16</f>
        <v>6631183</v>
      </c>
      <c r="P72" s="35">
        <f>P71+P60+P49+P38+P27+P16</f>
        <v>953734</v>
      </c>
      <c r="Q72" s="38">
        <f>O72/'2019'!O72*100-100</f>
        <v>-40.930024900278184</v>
      </c>
      <c r="R72" s="38">
        <f>P72/'2019'!P72*100-100</f>
        <v>-52.958196089804865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19" t="s">
        <v>36</v>
      </c>
      <c r="B74" s="119"/>
      <c r="C74" s="119"/>
      <c r="D74" s="119"/>
      <c r="E74" s="119"/>
      <c r="F74" s="119"/>
      <c r="G74" s="119"/>
      <c r="H74" s="119"/>
      <c r="I74" s="119"/>
      <c r="J74" s="119"/>
      <c r="K74" s="119"/>
      <c r="L74" s="119"/>
      <c r="M74" s="119"/>
      <c r="N74" s="119"/>
      <c r="O74" s="119"/>
      <c r="P74" s="119"/>
      <c r="Q74" s="119"/>
      <c r="R74" s="119"/>
      <c r="S74" s="119"/>
    </row>
    <row r="75" spans="1:19" s="25" customFormat="1" x14ac:dyDescent="0.25">
      <c r="A75" s="3" t="s">
        <v>17</v>
      </c>
      <c r="B75" s="5" t="s">
        <v>18</v>
      </c>
      <c r="C75" s="2">
        <v>441</v>
      </c>
      <c r="D75" s="2">
        <v>424</v>
      </c>
      <c r="E75" s="2">
        <v>21035</v>
      </c>
      <c r="F75" s="2">
        <v>19395</v>
      </c>
      <c r="G75" s="2">
        <v>102316</v>
      </c>
      <c r="H75" s="2">
        <v>-25.4</v>
      </c>
      <c r="I75" s="2">
        <v>73266</v>
      </c>
      <c r="J75" s="2">
        <v>29050</v>
      </c>
      <c r="K75" s="2">
        <v>-26.3</v>
      </c>
      <c r="L75" s="2">
        <v>-23.1</v>
      </c>
      <c r="M75" s="2">
        <v>282384</v>
      </c>
      <c r="N75" s="2">
        <v>-17</v>
      </c>
      <c r="O75" s="2">
        <v>202451</v>
      </c>
      <c r="P75" s="2">
        <v>79933</v>
      </c>
      <c r="Q75" s="2">
        <v>-15.4</v>
      </c>
      <c r="R75" s="2">
        <v>-20.9</v>
      </c>
      <c r="S75" s="2">
        <v>2.8</v>
      </c>
    </row>
    <row r="76" spans="1:19" s="25" customFormat="1" x14ac:dyDescent="0.25">
      <c r="A76" s="3" t="s">
        <v>19</v>
      </c>
      <c r="B76" s="5" t="s">
        <v>20</v>
      </c>
      <c r="C76" s="2">
        <v>546</v>
      </c>
      <c r="D76" s="2">
        <v>523</v>
      </c>
      <c r="E76" s="2">
        <v>29561</v>
      </c>
      <c r="F76" s="2">
        <v>26971</v>
      </c>
      <c r="G76" s="2">
        <v>128482</v>
      </c>
      <c r="H76" s="2">
        <v>-38.700000000000003</v>
      </c>
      <c r="I76" s="2">
        <v>105203</v>
      </c>
      <c r="J76" s="2">
        <v>23279</v>
      </c>
      <c r="K76" s="2">
        <v>-36.9</v>
      </c>
      <c r="L76" s="2">
        <v>-45.9</v>
      </c>
      <c r="M76" s="2">
        <v>305296</v>
      </c>
      <c r="N76" s="2">
        <v>-31.5</v>
      </c>
      <c r="O76" s="2">
        <v>259294</v>
      </c>
      <c r="P76" s="2">
        <v>46002</v>
      </c>
      <c r="Q76" s="2">
        <v>-28.1</v>
      </c>
      <c r="R76" s="2">
        <v>-45.8</v>
      </c>
      <c r="S76" s="2">
        <v>2.4</v>
      </c>
    </row>
    <row r="77" spans="1:19" s="25" customFormat="1" x14ac:dyDescent="0.25">
      <c r="A77" s="3" t="s">
        <v>21</v>
      </c>
      <c r="B77" s="5" t="s">
        <v>22</v>
      </c>
      <c r="C77" s="2">
        <v>541</v>
      </c>
      <c r="D77" s="2">
        <v>518</v>
      </c>
      <c r="E77" s="2">
        <v>26627</v>
      </c>
      <c r="F77" s="2">
        <v>25005</v>
      </c>
      <c r="G77" s="2">
        <v>109965</v>
      </c>
      <c r="H77" s="2">
        <v>-33.200000000000003</v>
      </c>
      <c r="I77" s="2">
        <v>98883</v>
      </c>
      <c r="J77" s="2">
        <v>11082</v>
      </c>
      <c r="K77" s="2">
        <v>-30.2</v>
      </c>
      <c r="L77" s="2">
        <v>-51.6</v>
      </c>
      <c r="M77" s="2">
        <v>271292</v>
      </c>
      <c r="N77" s="2">
        <v>-27.7</v>
      </c>
      <c r="O77" s="2">
        <v>243901</v>
      </c>
      <c r="P77" s="2">
        <v>27391</v>
      </c>
      <c r="Q77" s="2">
        <v>-24.5</v>
      </c>
      <c r="R77" s="2">
        <v>-47.4</v>
      </c>
      <c r="S77" s="2">
        <v>2.5</v>
      </c>
    </row>
    <row r="78" spans="1:19" s="25" customFormat="1" x14ac:dyDescent="0.25">
      <c r="A78" s="3" t="s">
        <v>23</v>
      </c>
      <c r="B78" s="5" t="s">
        <v>24</v>
      </c>
      <c r="C78" s="2">
        <v>691</v>
      </c>
      <c r="D78" s="2">
        <v>669</v>
      </c>
      <c r="E78" s="2">
        <v>38117</v>
      </c>
      <c r="F78" s="2">
        <v>36125</v>
      </c>
      <c r="G78" s="2">
        <v>128769</v>
      </c>
      <c r="H78" s="2">
        <v>-35.1</v>
      </c>
      <c r="I78" s="2">
        <v>116184</v>
      </c>
      <c r="J78" s="2">
        <v>12585</v>
      </c>
      <c r="K78" s="2">
        <v>-33.4</v>
      </c>
      <c r="L78" s="2">
        <v>-47.8</v>
      </c>
      <c r="M78" s="2">
        <v>512022</v>
      </c>
      <c r="N78" s="2">
        <v>-25.3</v>
      </c>
      <c r="O78" s="2">
        <v>475866</v>
      </c>
      <c r="P78" s="2">
        <v>36156</v>
      </c>
      <c r="Q78" s="2">
        <v>-23.3</v>
      </c>
      <c r="R78" s="2">
        <v>-44.3</v>
      </c>
      <c r="S78" s="2">
        <v>4</v>
      </c>
    </row>
    <row r="79" spans="1:19" s="25" customFormat="1" x14ac:dyDescent="0.25">
      <c r="A79" s="3" t="s">
        <v>25</v>
      </c>
      <c r="B79" s="5" t="s">
        <v>26</v>
      </c>
      <c r="C79" s="2">
        <v>833</v>
      </c>
      <c r="D79" s="2">
        <v>798</v>
      </c>
      <c r="E79" s="2">
        <v>43588</v>
      </c>
      <c r="F79" s="2">
        <v>40789</v>
      </c>
      <c r="G79" s="2">
        <v>167186</v>
      </c>
      <c r="H79" s="2">
        <v>-14.2</v>
      </c>
      <c r="I79" s="2">
        <v>137586</v>
      </c>
      <c r="J79" s="2">
        <v>29600</v>
      </c>
      <c r="K79" s="2">
        <v>-12.7</v>
      </c>
      <c r="L79" s="2">
        <v>-20.399999999999999</v>
      </c>
      <c r="M79" s="2">
        <v>616250</v>
      </c>
      <c r="N79" s="2">
        <v>-9</v>
      </c>
      <c r="O79" s="2">
        <v>500155</v>
      </c>
      <c r="P79" s="2">
        <v>116095</v>
      </c>
      <c r="Q79" s="2">
        <v>-5.9</v>
      </c>
      <c r="R79" s="2">
        <v>-20.100000000000001</v>
      </c>
      <c r="S79" s="2">
        <v>3.7</v>
      </c>
    </row>
    <row r="80" spans="1:19" s="25" customFormat="1" x14ac:dyDescent="0.25">
      <c r="A80" s="3" t="s">
        <v>27</v>
      </c>
      <c r="B80" s="5" t="s">
        <v>28</v>
      </c>
      <c r="C80" s="2">
        <v>101</v>
      </c>
      <c r="D80" s="2">
        <v>93</v>
      </c>
      <c r="E80" s="2">
        <v>4778</v>
      </c>
      <c r="F80" s="2">
        <v>4325</v>
      </c>
      <c r="G80" s="2">
        <v>12821</v>
      </c>
      <c r="H80" s="2">
        <v>-41.2</v>
      </c>
      <c r="I80" s="2">
        <v>10373</v>
      </c>
      <c r="J80" s="2">
        <v>2448</v>
      </c>
      <c r="K80" s="2">
        <v>-38.299999999999997</v>
      </c>
      <c r="L80" s="2">
        <v>-51</v>
      </c>
      <c r="M80" s="2">
        <v>49267</v>
      </c>
      <c r="N80" s="2">
        <v>-34</v>
      </c>
      <c r="O80" s="2">
        <v>42657</v>
      </c>
      <c r="P80" s="2">
        <v>6610</v>
      </c>
      <c r="Q80" s="2">
        <v>-32.200000000000003</v>
      </c>
      <c r="R80" s="2">
        <v>-43.5</v>
      </c>
      <c r="S80" s="2">
        <v>3.8</v>
      </c>
    </row>
    <row r="81" spans="1:19" s="25" customFormat="1" x14ac:dyDescent="0.25">
      <c r="A81" s="3" t="s">
        <v>29</v>
      </c>
      <c r="B81" s="5" t="s">
        <v>30</v>
      </c>
      <c r="C81" s="2">
        <v>193</v>
      </c>
      <c r="D81" s="2">
        <v>179</v>
      </c>
      <c r="E81" s="2">
        <v>11010</v>
      </c>
      <c r="F81" s="2">
        <v>9703</v>
      </c>
      <c r="G81" s="2">
        <v>27367</v>
      </c>
      <c r="H81" s="2">
        <v>-51.5</v>
      </c>
      <c r="I81" s="2">
        <v>24696</v>
      </c>
      <c r="J81" s="2">
        <v>2671</v>
      </c>
      <c r="K81" s="2">
        <v>-49.4</v>
      </c>
      <c r="L81" s="2">
        <v>-64.599999999999994</v>
      </c>
      <c r="M81" s="2">
        <v>90099</v>
      </c>
      <c r="N81" s="2">
        <v>-41.9</v>
      </c>
      <c r="O81" s="2">
        <v>82930</v>
      </c>
      <c r="P81" s="2">
        <v>7169</v>
      </c>
      <c r="Q81" s="2">
        <v>-39.299999999999997</v>
      </c>
      <c r="R81" s="2">
        <v>-60.8</v>
      </c>
      <c r="S81" s="2">
        <v>3.3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676906</v>
      </c>
      <c r="H82" s="33">
        <f>G82/'2019'!G82*100-100</f>
        <v>-31.152626429264501</v>
      </c>
      <c r="I82" s="31">
        <f>SUM(I75:I81)</f>
        <v>566191</v>
      </c>
      <c r="J82" s="31">
        <f>SUM(J75:J81)</f>
        <v>110715</v>
      </c>
      <c r="K82" s="33">
        <f>I82/'2019'!I82*100-100</f>
        <v>-29.723855791357707</v>
      </c>
      <c r="L82" s="33">
        <f>J82/'2019'!J82*100-100</f>
        <v>-37.636595092715673</v>
      </c>
      <c r="M82" s="31">
        <f>SUM(M75:M81)</f>
        <v>2126610</v>
      </c>
      <c r="N82" s="33">
        <f>M82/'2019'!M82*100-100</f>
        <v>-22.762002686936981</v>
      </c>
      <c r="O82" s="31">
        <f>SUM(O75:O81)</f>
        <v>1807254</v>
      </c>
      <c r="P82" s="31">
        <f>SUM(P75:P81)</f>
        <v>319356</v>
      </c>
      <c r="Q82" s="33">
        <f>O82/'2019'!O82*100-100</f>
        <v>-20.566199448832393</v>
      </c>
      <c r="R82" s="33">
        <f>P82/'2019'!P82*100-100</f>
        <v>-33.210220202404685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3178660</v>
      </c>
      <c r="H83" s="38">
        <f>G83/'2019'!G83*100-100</f>
        <v>-47.586209625810596</v>
      </c>
      <c r="I83" s="35">
        <f>I82+I71+I60+I49+I38+I27+I16</f>
        <v>2703555</v>
      </c>
      <c r="J83" s="35">
        <f>J82+J71+J60+J49+J38+J27+J16</f>
        <v>475105</v>
      </c>
      <c r="K83" s="38">
        <f>I83/'2019'!I83*100-100</f>
        <v>-46.297780545433419</v>
      </c>
      <c r="L83" s="38">
        <f>J83/'2019'!J83*100-100</f>
        <v>-53.882434935216715</v>
      </c>
      <c r="M83" s="35">
        <f>M82+M71+M60+M49+M38+M27+M16</f>
        <v>9711527</v>
      </c>
      <c r="N83" s="38">
        <f>M83/'2019'!M83*100-100</f>
        <v>-39.328430725149275</v>
      </c>
      <c r="O83" s="35">
        <f>O82+O71+O60+O49+O38+O27+O16</f>
        <v>8438437</v>
      </c>
      <c r="P83" s="35">
        <f>P82+P71+P60+P49+P38+P27+P16</f>
        <v>1273090</v>
      </c>
      <c r="Q83" s="38">
        <f>O83/'2019'!O83*100-100</f>
        <v>-37.498378841682289</v>
      </c>
      <c r="R83" s="38">
        <f>P83/'2019'!P83*100-100</f>
        <v>-49.189585279830652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19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25" customFormat="1" x14ac:dyDescent="0.25">
      <c r="A86" s="3" t="s">
        <v>17</v>
      </c>
      <c r="B86" s="5" t="s">
        <v>18</v>
      </c>
      <c r="C86" s="2">
        <v>441</v>
      </c>
      <c r="D86" s="2">
        <v>423</v>
      </c>
      <c r="E86" s="2">
        <v>21059</v>
      </c>
      <c r="F86" s="2">
        <v>19607</v>
      </c>
      <c r="G86" s="2">
        <v>114485</v>
      </c>
      <c r="H86" s="2">
        <v>-20.3</v>
      </c>
      <c r="I86" s="2">
        <v>81185</v>
      </c>
      <c r="J86" s="2">
        <v>33300</v>
      </c>
      <c r="K86" s="2">
        <v>-17.7</v>
      </c>
      <c r="L86" s="2">
        <v>-25.8</v>
      </c>
      <c r="M86" s="2">
        <v>294002</v>
      </c>
      <c r="N86" s="2">
        <v>-22.1</v>
      </c>
      <c r="O86" s="2">
        <v>202292</v>
      </c>
      <c r="P86" s="2">
        <v>91710</v>
      </c>
      <c r="Q86" s="2">
        <v>-19.8</v>
      </c>
      <c r="R86" s="2">
        <v>-26.8</v>
      </c>
      <c r="S86" s="2">
        <v>2.6</v>
      </c>
    </row>
    <row r="87" spans="1:19" s="25" customFormat="1" x14ac:dyDescent="0.25">
      <c r="A87" s="3" t="s">
        <v>19</v>
      </c>
      <c r="B87" s="5" t="s">
        <v>20</v>
      </c>
      <c r="C87" s="2">
        <v>554</v>
      </c>
      <c r="D87" s="2">
        <v>538</v>
      </c>
      <c r="E87" s="2">
        <v>30036</v>
      </c>
      <c r="F87" s="2">
        <v>28020</v>
      </c>
      <c r="G87" s="2">
        <v>154646</v>
      </c>
      <c r="H87" s="2">
        <v>-26.9</v>
      </c>
      <c r="I87" s="2">
        <v>125089</v>
      </c>
      <c r="J87" s="2">
        <v>29557</v>
      </c>
      <c r="K87" s="2">
        <v>-25.1</v>
      </c>
      <c r="L87" s="2">
        <v>-33.799999999999997</v>
      </c>
      <c r="M87" s="2">
        <v>340486</v>
      </c>
      <c r="N87" s="2">
        <v>-23.6</v>
      </c>
      <c r="O87" s="2">
        <v>284105</v>
      </c>
      <c r="P87" s="2">
        <v>56381</v>
      </c>
      <c r="Q87" s="2">
        <v>-20.6</v>
      </c>
      <c r="R87" s="2">
        <v>-35.700000000000003</v>
      </c>
      <c r="S87" s="2">
        <v>2.2000000000000002</v>
      </c>
    </row>
    <row r="88" spans="1:19" s="25" customFormat="1" x14ac:dyDescent="0.25">
      <c r="A88" s="3" t="s">
        <v>21</v>
      </c>
      <c r="B88" s="5" t="s">
        <v>22</v>
      </c>
      <c r="C88" s="2">
        <v>537</v>
      </c>
      <c r="D88" s="2">
        <v>523</v>
      </c>
      <c r="E88" s="2">
        <v>26532</v>
      </c>
      <c r="F88" s="2">
        <v>25401</v>
      </c>
      <c r="G88" s="2">
        <v>127785</v>
      </c>
      <c r="H88" s="2">
        <v>-23.5</v>
      </c>
      <c r="I88" s="2">
        <v>114867</v>
      </c>
      <c r="J88" s="2">
        <v>12918</v>
      </c>
      <c r="K88" s="2">
        <v>-21.3</v>
      </c>
      <c r="L88" s="2">
        <v>-38.6</v>
      </c>
      <c r="M88" s="2">
        <v>299400</v>
      </c>
      <c r="N88" s="2">
        <v>-20.100000000000001</v>
      </c>
      <c r="O88" s="2">
        <v>266255</v>
      </c>
      <c r="P88" s="2">
        <v>33145</v>
      </c>
      <c r="Q88" s="2">
        <v>-18.600000000000001</v>
      </c>
      <c r="R88" s="2">
        <v>-30.8</v>
      </c>
      <c r="S88" s="2">
        <v>2.2999999999999998</v>
      </c>
    </row>
    <row r="89" spans="1:19" s="25" customFormat="1" x14ac:dyDescent="0.25">
      <c r="A89" s="3" t="s">
        <v>23</v>
      </c>
      <c r="B89" s="5" t="s">
        <v>24</v>
      </c>
      <c r="C89" s="2">
        <v>690</v>
      </c>
      <c r="D89" s="2">
        <v>672</v>
      </c>
      <c r="E89" s="2">
        <v>38173</v>
      </c>
      <c r="F89" s="2">
        <v>36390</v>
      </c>
      <c r="G89" s="2">
        <v>149365</v>
      </c>
      <c r="H89" s="2">
        <v>-24.2</v>
      </c>
      <c r="I89" s="2">
        <v>134962</v>
      </c>
      <c r="J89" s="2">
        <v>14403</v>
      </c>
      <c r="K89" s="2">
        <v>-22.4</v>
      </c>
      <c r="L89" s="2">
        <v>-37.4</v>
      </c>
      <c r="M89" s="2">
        <v>537748</v>
      </c>
      <c r="N89" s="2">
        <v>-20.3</v>
      </c>
      <c r="O89" s="2">
        <v>494432</v>
      </c>
      <c r="P89" s="2">
        <v>43316</v>
      </c>
      <c r="Q89" s="2">
        <v>-19.100000000000001</v>
      </c>
      <c r="R89" s="2">
        <v>-31.7</v>
      </c>
      <c r="S89" s="2">
        <v>3.6</v>
      </c>
    </row>
    <row r="90" spans="1:19" s="25" customFormat="1" x14ac:dyDescent="0.25">
      <c r="A90" s="3" t="s">
        <v>25</v>
      </c>
      <c r="B90" s="5" t="s">
        <v>26</v>
      </c>
      <c r="C90" s="2">
        <v>832</v>
      </c>
      <c r="D90" s="2">
        <v>806</v>
      </c>
      <c r="E90" s="2">
        <v>43576</v>
      </c>
      <c r="F90" s="2">
        <v>41601</v>
      </c>
      <c r="G90" s="2">
        <v>182105</v>
      </c>
      <c r="H90" s="2">
        <v>-11</v>
      </c>
      <c r="I90" s="2">
        <v>148229</v>
      </c>
      <c r="J90" s="2">
        <v>33876</v>
      </c>
      <c r="K90" s="2">
        <v>-8.6</v>
      </c>
      <c r="L90" s="2">
        <v>-20.3</v>
      </c>
      <c r="M90" s="2">
        <v>631837</v>
      </c>
      <c r="N90" s="2">
        <v>-10</v>
      </c>
      <c r="O90" s="2">
        <v>495992</v>
      </c>
      <c r="P90" s="2">
        <v>135845</v>
      </c>
      <c r="Q90" s="2">
        <v>-7.1</v>
      </c>
      <c r="R90" s="2">
        <v>-19.3</v>
      </c>
      <c r="S90" s="2">
        <v>3.5</v>
      </c>
    </row>
    <row r="91" spans="1:19" s="25" customFormat="1" x14ac:dyDescent="0.25">
      <c r="A91" s="3" t="s">
        <v>27</v>
      </c>
      <c r="B91" s="5" t="s">
        <v>28</v>
      </c>
      <c r="C91" s="2">
        <v>102</v>
      </c>
      <c r="D91" s="2">
        <v>97</v>
      </c>
      <c r="E91" s="2">
        <v>4796</v>
      </c>
      <c r="F91" s="2">
        <v>4574</v>
      </c>
      <c r="G91" s="2">
        <v>14756</v>
      </c>
      <c r="H91" s="2">
        <v>-27.3</v>
      </c>
      <c r="I91" s="2">
        <v>12005</v>
      </c>
      <c r="J91" s="2">
        <v>2751</v>
      </c>
      <c r="K91" s="2">
        <v>-22.7</v>
      </c>
      <c r="L91" s="2">
        <v>-42.4</v>
      </c>
      <c r="M91" s="2">
        <v>54834</v>
      </c>
      <c r="N91" s="2">
        <v>-22.5</v>
      </c>
      <c r="O91" s="2">
        <v>47380</v>
      </c>
      <c r="P91" s="2">
        <v>7454</v>
      </c>
      <c r="Q91" s="2">
        <v>-19.8</v>
      </c>
      <c r="R91" s="2">
        <v>-36.1</v>
      </c>
      <c r="S91" s="2">
        <v>3.7</v>
      </c>
    </row>
    <row r="92" spans="1:19" s="25" customFormat="1" x14ac:dyDescent="0.25">
      <c r="A92" s="3" t="s">
        <v>29</v>
      </c>
      <c r="B92" s="5" t="s">
        <v>30</v>
      </c>
      <c r="C92" s="2">
        <v>197</v>
      </c>
      <c r="D92" s="2">
        <v>186</v>
      </c>
      <c r="E92" s="2">
        <v>11063</v>
      </c>
      <c r="F92" s="2">
        <v>10115</v>
      </c>
      <c r="G92" s="2">
        <v>32340</v>
      </c>
      <c r="H92" s="2">
        <v>-42.4</v>
      </c>
      <c r="I92" s="2">
        <v>29392</v>
      </c>
      <c r="J92" s="2">
        <v>2948</v>
      </c>
      <c r="K92" s="2">
        <v>-38.200000000000003</v>
      </c>
      <c r="L92" s="2">
        <v>-65.5</v>
      </c>
      <c r="M92" s="2">
        <v>92833</v>
      </c>
      <c r="N92" s="2">
        <v>-39.9</v>
      </c>
      <c r="O92" s="2">
        <v>85381</v>
      </c>
      <c r="P92" s="2">
        <v>7452</v>
      </c>
      <c r="Q92" s="2">
        <v>-36.4</v>
      </c>
      <c r="R92" s="2">
        <v>-63.1</v>
      </c>
      <c r="S92" s="2">
        <v>2.9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775482</v>
      </c>
      <c r="H93" s="33">
        <f>G93/'2019'!G93*100-100</f>
        <v>-22.47280986852563</v>
      </c>
      <c r="I93" s="31">
        <f>SUM(I86:I92)</f>
        <v>645729</v>
      </c>
      <c r="J93" s="31">
        <f>SUM(J86:J92)</f>
        <v>129753</v>
      </c>
      <c r="K93" s="33">
        <f>I93/'2019'!I93*100-100</f>
        <v>-20.370813397129183</v>
      </c>
      <c r="L93" s="33">
        <f>J93/'2019'!J93*100-100</f>
        <v>-31.474879984790149</v>
      </c>
      <c r="M93" s="31">
        <f>SUM(M86:M92)</f>
        <v>2251140</v>
      </c>
      <c r="N93" s="33">
        <f>M93/'2019'!M93*100-100</f>
        <v>-19.59315452048746</v>
      </c>
      <c r="O93" s="31">
        <f>SUM(O86:O92)</f>
        <v>1875837</v>
      </c>
      <c r="P93" s="31">
        <f>SUM(P86:P92)</f>
        <v>375303</v>
      </c>
      <c r="Q93" s="33">
        <f>O93/'2019'!O93*100-100</f>
        <v>-17.556896617649187</v>
      </c>
      <c r="R93" s="33">
        <f>P93/'2019'!P93*100-100</f>
        <v>-28.428646619982615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3954142</v>
      </c>
      <c r="H94" s="38">
        <f>G94/'2019'!G94*100-100</f>
        <v>-44.030534394365318</v>
      </c>
      <c r="I94" s="35">
        <f>I93+I82+I71+I60+I49+I38+I27+I16</f>
        <v>3349284</v>
      </c>
      <c r="J94" s="35">
        <f>J93+J82+J71+J60+J49+J38+J27+J16</f>
        <v>604858</v>
      </c>
      <c r="K94" s="38">
        <f>I94/'2019'!I94*100-100</f>
        <v>-42.700904065085155</v>
      </c>
      <c r="L94" s="38">
        <f>J94/'2019'!J94*100-100</f>
        <v>-50.403384841192072</v>
      </c>
      <c r="M94" s="35">
        <f>M93+M82+M71+M60+M49+M38+M27+M16</f>
        <v>11962667</v>
      </c>
      <c r="N94" s="38">
        <f>M94/'2019'!M94*100-100</f>
        <v>-36.390463780823609</v>
      </c>
      <c r="O94" s="35">
        <f>O93+O82+O71+O60+O49+O38+O27+O16</f>
        <v>10314274</v>
      </c>
      <c r="P94" s="35">
        <f>P93+P82+P71+P60+P49+P38+P27+P16</f>
        <v>1648393</v>
      </c>
      <c r="Q94" s="38">
        <f>O94/'2019'!O94*100-100</f>
        <v>-34.622380432619224</v>
      </c>
      <c r="R94" s="38">
        <f>P94/'2019'!P94*100-100</f>
        <v>-45.59660323867265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19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19" s="25" customFormat="1" x14ac:dyDescent="0.25">
      <c r="A97" s="3" t="s">
        <v>17</v>
      </c>
      <c r="B97" s="5" t="s">
        <v>18</v>
      </c>
      <c r="C97" s="2">
        <v>441</v>
      </c>
      <c r="D97" s="2">
        <v>425</v>
      </c>
      <c r="E97" s="2">
        <v>21240</v>
      </c>
      <c r="F97" s="2">
        <v>19871</v>
      </c>
      <c r="G97" s="2">
        <v>102029</v>
      </c>
      <c r="H97" s="2">
        <v>-26.8</v>
      </c>
      <c r="I97" s="2">
        <v>80208</v>
      </c>
      <c r="J97" s="2">
        <v>21821</v>
      </c>
      <c r="K97" s="2">
        <v>-25.8</v>
      </c>
      <c r="L97" s="2">
        <v>-30.1</v>
      </c>
      <c r="M97" s="2">
        <v>242014</v>
      </c>
      <c r="N97" s="2">
        <v>-23.3</v>
      </c>
      <c r="O97" s="2">
        <v>189190</v>
      </c>
      <c r="P97" s="2">
        <v>52824</v>
      </c>
      <c r="Q97" s="2">
        <v>-21.3</v>
      </c>
      <c r="R97" s="2">
        <v>-29.6</v>
      </c>
      <c r="S97" s="2">
        <v>2.4</v>
      </c>
    </row>
    <row r="98" spans="1:19" s="25" customFormat="1" x14ac:dyDescent="0.25">
      <c r="A98" s="3" t="s">
        <v>19</v>
      </c>
      <c r="B98" s="5" t="s">
        <v>20</v>
      </c>
      <c r="C98" s="2">
        <v>557</v>
      </c>
      <c r="D98" s="2">
        <v>534</v>
      </c>
      <c r="E98" s="2">
        <v>30099</v>
      </c>
      <c r="F98" s="2">
        <v>27986</v>
      </c>
      <c r="G98" s="2">
        <v>142285</v>
      </c>
      <c r="H98" s="2">
        <v>-35.799999999999997</v>
      </c>
      <c r="I98" s="2">
        <v>122751</v>
      </c>
      <c r="J98" s="2">
        <v>19534</v>
      </c>
      <c r="K98" s="2">
        <v>-32</v>
      </c>
      <c r="L98" s="2">
        <v>-52.3</v>
      </c>
      <c r="M98" s="2">
        <v>315054</v>
      </c>
      <c r="N98" s="2">
        <v>-27.8</v>
      </c>
      <c r="O98" s="2">
        <v>275021</v>
      </c>
      <c r="P98" s="2">
        <v>40033</v>
      </c>
      <c r="Q98" s="2">
        <v>-23.6</v>
      </c>
      <c r="R98" s="2">
        <v>-47.6</v>
      </c>
      <c r="S98" s="2">
        <v>2.2000000000000002</v>
      </c>
    </row>
    <row r="99" spans="1:19" s="25" customFormat="1" x14ac:dyDescent="0.25">
      <c r="A99" s="3" t="s">
        <v>21</v>
      </c>
      <c r="B99" s="5" t="s">
        <v>22</v>
      </c>
      <c r="C99" s="2">
        <v>534</v>
      </c>
      <c r="D99" s="2">
        <v>520</v>
      </c>
      <c r="E99" s="2">
        <v>26502</v>
      </c>
      <c r="F99" s="2">
        <v>25240</v>
      </c>
      <c r="G99" s="2">
        <v>129504</v>
      </c>
      <c r="H99" s="2">
        <v>-26.5</v>
      </c>
      <c r="I99" s="2">
        <v>119617</v>
      </c>
      <c r="J99" s="2">
        <v>9887</v>
      </c>
      <c r="K99" s="2">
        <v>-24.1</v>
      </c>
      <c r="L99" s="2">
        <v>-46.6</v>
      </c>
      <c r="M99" s="2">
        <v>306822</v>
      </c>
      <c r="N99" s="2">
        <v>-22.1</v>
      </c>
      <c r="O99" s="2">
        <v>278661</v>
      </c>
      <c r="P99" s="2">
        <v>28161</v>
      </c>
      <c r="Q99" s="2">
        <v>-21.4</v>
      </c>
      <c r="R99" s="2">
        <v>-28.5</v>
      </c>
      <c r="S99" s="2">
        <v>2.4</v>
      </c>
    </row>
    <row r="100" spans="1:19" s="25" customFormat="1" x14ac:dyDescent="0.25">
      <c r="A100" s="3" t="s">
        <v>23</v>
      </c>
      <c r="B100" s="5" t="s">
        <v>24</v>
      </c>
      <c r="C100" s="2">
        <v>688</v>
      </c>
      <c r="D100" s="2">
        <v>671</v>
      </c>
      <c r="E100" s="2">
        <v>38031</v>
      </c>
      <c r="F100" s="2">
        <v>36267</v>
      </c>
      <c r="G100" s="2">
        <v>151237</v>
      </c>
      <c r="H100" s="2">
        <v>-30.4</v>
      </c>
      <c r="I100" s="2">
        <v>138041</v>
      </c>
      <c r="J100" s="2">
        <v>13196</v>
      </c>
      <c r="K100" s="2">
        <v>-27.4</v>
      </c>
      <c r="L100" s="2">
        <v>-51.2</v>
      </c>
      <c r="M100" s="2">
        <v>520018</v>
      </c>
      <c r="N100" s="2">
        <v>-21</v>
      </c>
      <c r="O100" s="2">
        <v>485896</v>
      </c>
      <c r="P100" s="2">
        <v>34122</v>
      </c>
      <c r="Q100" s="2">
        <v>-18.8</v>
      </c>
      <c r="R100" s="2">
        <v>-43.4</v>
      </c>
      <c r="S100" s="2">
        <v>3.4</v>
      </c>
    </row>
    <row r="101" spans="1:19" s="25" customFormat="1" x14ac:dyDescent="0.25">
      <c r="A101" s="3" t="s">
        <v>25</v>
      </c>
      <c r="B101" s="5" t="s">
        <v>26</v>
      </c>
      <c r="C101" s="2">
        <v>831</v>
      </c>
      <c r="D101" s="2">
        <v>803</v>
      </c>
      <c r="E101" s="2">
        <v>43533</v>
      </c>
      <c r="F101" s="2">
        <v>41384</v>
      </c>
      <c r="G101" s="2">
        <v>169285</v>
      </c>
      <c r="H101" s="2">
        <v>-18.3</v>
      </c>
      <c r="I101" s="2">
        <v>148218</v>
      </c>
      <c r="J101" s="2">
        <v>21067</v>
      </c>
      <c r="K101" s="2">
        <v>-16.5</v>
      </c>
      <c r="L101" s="2">
        <v>-29.1</v>
      </c>
      <c r="M101" s="2">
        <v>560259</v>
      </c>
      <c r="N101" s="2">
        <v>-3.9</v>
      </c>
      <c r="O101" s="2">
        <v>487549</v>
      </c>
      <c r="P101" s="2">
        <v>72710</v>
      </c>
      <c r="Q101" s="2">
        <v>-1.4</v>
      </c>
      <c r="R101" s="2">
        <v>-18</v>
      </c>
      <c r="S101" s="2">
        <v>3.3</v>
      </c>
    </row>
    <row r="102" spans="1:19" s="25" customFormat="1" x14ac:dyDescent="0.25">
      <c r="A102" s="3" t="s">
        <v>27</v>
      </c>
      <c r="B102" s="5" t="s">
        <v>28</v>
      </c>
      <c r="C102" s="2">
        <v>104</v>
      </c>
      <c r="D102" s="2">
        <v>100</v>
      </c>
      <c r="E102" s="2">
        <v>4946</v>
      </c>
      <c r="F102" s="2">
        <v>4749</v>
      </c>
      <c r="G102" s="2">
        <v>17395</v>
      </c>
      <c r="H102" s="2">
        <v>-33.4</v>
      </c>
      <c r="I102" s="2">
        <v>14666</v>
      </c>
      <c r="J102" s="2">
        <v>2729</v>
      </c>
      <c r="K102" s="2">
        <v>-29.8</v>
      </c>
      <c r="L102" s="2">
        <v>-47.9</v>
      </c>
      <c r="M102" s="2">
        <v>59886</v>
      </c>
      <c r="N102" s="2">
        <v>-21.6</v>
      </c>
      <c r="O102" s="2">
        <v>52345</v>
      </c>
      <c r="P102" s="2">
        <v>7541</v>
      </c>
      <c r="Q102" s="2">
        <v>-19.399999999999999</v>
      </c>
      <c r="R102" s="2">
        <v>-33.9</v>
      </c>
      <c r="S102" s="2">
        <v>3.4</v>
      </c>
    </row>
    <row r="103" spans="1:19" s="25" customFormat="1" x14ac:dyDescent="0.25">
      <c r="A103" s="3" t="s">
        <v>29</v>
      </c>
      <c r="B103" s="5" t="s">
        <v>30</v>
      </c>
      <c r="C103" s="2">
        <v>201</v>
      </c>
      <c r="D103" s="2">
        <v>189</v>
      </c>
      <c r="E103" s="2">
        <v>11236</v>
      </c>
      <c r="F103" s="2">
        <v>10388</v>
      </c>
      <c r="G103" s="2">
        <v>34919</v>
      </c>
      <c r="H103" s="2">
        <v>-47.3</v>
      </c>
      <c r="I103" s="2">
        <v>32531</v>
      </c>
      <c r="J103" s="2">
        <v>2388</v>
      </c>
      <c r="K103" s="2">
        <v>-43.8</v>
      </c>
      <c r="L103" s="2">
        <v>-71.5</v>
      </c>
      <c r="M103" s="2">
        <v>95492</v>
      </c>
      <c r="N103" s="2">
        <v>-40.4</v>
      </c>
      <c r="O103" s="2">
        <v>89640</v>
      </c>
      <c r="P103" s="2">
        <v>5852</v>
      </c>
      <c r="Q103" s="2">
        <v>-36.4</v>
      </c>
      <c r="R103" s="2">
        <v>-69.599999999999994</v>
      </c>
      <c r="S103" s="2">
        <v>2.7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746654</v>
      </c>
      <c r="H104" s="33">
        <f>G104/'2019'!G104*100-100</f>
        <v>-29.147794830041974</v>
      </c>
      <c r="I104" s="31">
        <f>SUM(I97:I103)</f>
        <v>656032</v>
      </c>
      <c r="J104" s="31">
        <f>SUM(J97:J103)</f>
        <v>90622</v>
      </c>
      <c r="K104" s="33">
        <f>I104/'2019'!I104*100-100</f>
        <v>-26.518396387032027</v>
      </c>
      <c r="L104" s="33">
        <f>J104/'2019'!J104*100-100</f>
        <v>-43.725277113670948</v>
      </c>
      <c r="M104" s="31">
        <f>SUM(M97:M103)</f>
        <v>2099545</v>
      </c>
      <c r="N104" s="33">
        <f>M104/'2019'!M104*100-100</f>
        <v>-19.986577697865584</v>
      </c>
      <c r="O104" s="31">
        <f>SUM(O97:O103)</f>
        <v>1858302</v>
      </c>
      <c r="P104" s="31">
        <f>SUM(P97:P103)</f>
        <v>241243</v>
      </c>
      <c r="Q104" s="33">
        <f>O104/'2019'!O104*100-100</f>
        <v>-17.537661148179112</v>
      </c>
      <c r="R104" s="33">
        <f>P104/'2019'!P104*100-100</f>
        <v>-34.8827856130643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4700796</v>
      </c>
      <c r="H105" s="38">
        <f>G105/'2019'!G105*100-100</f>
        <v>-42.098718763083319</v>
      </c>
      <c r="I105" s="35">
        <f>I104+I93+I82+I71+I60+I49+I38+I27+I16</f>
        <v>4005316</v>
      </c>
      <c r="J105" s="35">
        <f>J104+J93+J82+J71+J60+J49+J38+J27+J16</f>
        <v>695480</v>
      </c>
      <c r="K105" s="38">
        <f>I105/'2019'!I105*100-100</f>
        <v>-40.556739792186136</v>
      </c>
      <c r="L105" s="38">
        <f>J105/'2019'!J105*100-100</f>
        <v>-49.624435929566346</v>
      </c>
      <c r="M105" s="35">
        <f>M104+M93+M82+M71+M60+M49+M38+M27+M16</f>
        <v>14062212</v>
      </c>
      <c r="N105" s="38">
        <f>M105/'2019'!M105*100-100</f>
        <v>-34.381931159834849</v>
      </c>
      <c r="O105" s="35">
        <f>O104+O93+O82+O71+O60+O49+O38+O27+O16</f>
        <v>12172576</v>
      </c>
      <c r="P105" s="35">
        <f>P104+P93+P82+P71+P60+P49+P38+P27+P16</f>
        <v>1889636</v>
      </c>
      <c r="Q105" s="38">
        <f>O105/'2019'!O105*100-100</f>
        <v>-32.487009411437924</v>
      </c>
      <c r="R105" s="38">
        <f>P105/'2019'!P105*100-100</f>
        <v>-44.42933519976944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19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19" s="25" customFormat="1" x14ac:dyDescent="0.25">
      <c r="A108" s="3" t="s">
        <v>17</v>
      </c>
      <c r="B108" s="5" t="s">
        <v>18</v>
      </c>
      <c r="C108" s="2">
        <v>441</v>
      </c>
      <c r="D108" s="2">
        <v>422</v>
      </c>
      <c r="E108" s="2">
        <v>21231</v>
      </c>
      <c r="F108" s="2">
        <v>19967</v>
      </c>
      <c r="G108" s="2">
        <v>74772</v>
      </c>
      <c r="H108" s="2">
        <v>-42</v>
      </c>
      <c r="I108" s="2">
        <v>68013</v>
      </c>
      <c r="J108" s="2">
        <v>6759</v>
      </c>
      <c r="K108" s="2">
        <v>-29.9</v>
      </c>
      <c r="L108" s="2">
        <v>-78.900000000000006</v>
      </c>
      <c r="M108" s="2">
        <v>201603</v>
      </c>
      <c r="N108" s="2">
        <v>-34</v>
      </c>
      <c r="O108" s="2">
        <v>185361</v>
      </c>
      <c r="P108" s="2">
        <v>16242</v>
      </c>
      <c r="Q108" s="2">
        <v>-19</v>
      </c>
      <c r="R108" s="2">
        <v>-78.8</v>
      </c>
      <c r="S108" s="2">
        <v>2.7</v>
      </c>
    </row>
    <row r="109" spans="1:19" s="25" customFormat="1" x14ac:dyDescent="0.25">
      <c r="A109" s="3" t="s">
        <v>19</v>
      </c>
      <c r="B109" s="5" t="s">
        <v>20</v>
      </c>
      <c r="C109" s="2">
        <v>554</v>
      </c>
      <c r="D109" s="2">
        <v>516</v>
      </c>
      <c r="E109" s="2">
        <v>29970</v>
      </c>
      <c r="F109" s="2">
        <v>27770</v>
      </c>
      <c r="G109" s="2">
        <v>102436</v>
      </c>
      <c r="H109" s="2">
        <v>-50.1</v>
      </c>
      <c r="I109" s="2">
        <v>92340</v>
      </c>
      <c r="J109" s="2">
        <v>10096</v>
      </c>
      <c r="K109" s="2">
        <v>-41.6</v>
      </c>
      <c r="L109" s="2">
        <v>-78.599999999999994</v>
      </c>
      <c r="M109" s="2">
        <v>257908</v>
      </c>
      <c r="N109" s="2">
        <v>-41.5</v>
      </c>
      <c r="O109" s="2">
        <v>233503</v>
      </c>
      <c r="P109" s="2">
        <v>24405</v>
      </c>
      <c r="Q109" s="2">
        <v>-32.200000000000003</v>
      </c>
      <c r="R109" s="2">
        <v>-74.7</v>
      </c>
      <c r="S109" s="2">
        <v>2.5</v>
      </c>
    </row>
    <row r="110" spans="1:19" s="25" customFormat="1" x14ac:dyDescent="0.25">
      <c r="A110" s="3" t="s">
        <v>21</v>
      </c>
      <c r="B110" s="5" t="s">
        <v>22</v>
      </c>
      <c r="C110" s="2">
        <v>532</v>
      </c>
      <c r="D110" s="2">
        <v>517</v>
      </c>
      <c r="E110" s="2">
        <v>26517</v>
      </c>
      <c r="F110" s="2">
        <v>25267</v>
      </c>
      <c r="G110" s="2">
        <v>97097</v>
      </c>
      <c r="H110" s="2">
        <v>-36.700000000000003</v>
      </c>
      <c r="I110" s="2">
        <v>91994</v>
      </c>
      <c r="J110" s="2">
        <v>5103</v>
      </c>
      <c r="K110" s="2">
        <v>-32.4</v>
      </c>
      <c r="L110" s="2">
        <v>-70.599999999999994</v>
      </c>
      <c r="M110" s="2">
        <v>265980</v>
      </c>
      <c r="N110" s="2">
        <v>-28.4</v>
      </c>
      <c r="O110" s="2">
        <v>247269</v>
      </c>
      <c r="P110" s="2">
        <v>18711</v>
      </c>
      <c r="Q110" s="2">
        <v>-26.5</v>
      </c>
      <c r="R110" s="2">
        <v>-46.4</v>
      </c>
      <c r="S110" s="2">
        <v>2.7</v>
      </c>
    </row>
    <row r="111" spans="1:19" s="25" customFormat="1" x14ac:dyDescent="0.25">
      <c r="A111" s="3" t="s">
        <v>23</v>
      </c>
      <c r="B111" s="5" t="s">
        <v>24</v>
      </c>
      <c r="C111" s="2">
        <v>685</v>
      </c>
      <c r="D111" s="2">
        <v>662</v>
      </c>
      <c r="E111" s="2">
        <v>37989</v>
      </c>
      <c r="F111" s="2">
        <v>36266</v>
      </c>
      <c r="G111" s="2">
        <v>114886</v>
      </c>
      <c r="H111" s="2">
        <v>-39.299999999999997</v>
      </c>
      <c r="I111" s="2">
        <v>108609</v>
      </c>
      <c r="J111" s="2">
        <v>6277</v>
      </c>
      <c r="K111" s="2">
        <v>-35.9</v>
      </c>
      <c r="L111" s="2">
        <v>-68.2</v>
      </c>
      <c r="M111" s="2">
        <v>474240</v>
      </c>
      <c r="N111" s="2">
        <v>-25.1</v>
      </c>
      <c r="O111" s="2">
        <v>455467</v>
      </c>
      <c r="P111" s="2">
        <v>18773</v>
      </c>
      <c r="Q111" s="2">
        <v>-22.3</v>
      </c>
      <c r="R111" s="2">
        <v>-59.8</v>
      </c>
      <c r="S111" s="2">
        <v>4.0999999999999996</v>
      </c>
    </row>
    <row r="112" spans="1:19" s="25" customFormat="1" x14ac:dyDescent="0.25">
      <c r="A112" s="3" t="s">
        <v>25</v>
      </c>
      <c r="B112" s="5" t="s">
        <v>26</v>
      </c>
      <c r="C112" s="2">
        <v>829</v>
      </c>
      <c r="D112" s="2">
        <v>798</v>
      </c>
      <c r="E112" s="2">
        <v>43466</v>
      </c>
      <c r="F112" s="2">
        <v>41194</v>
      </c>
      <c r="G112" s="2">
        <v>151778</v>
      </c>
      <c r="H112" s="2">
        <v>-23.2</v>
      </c>
      <c r="I112" s="2">
        <v>146278</v>
      </c>
      <c r="J112" s="2">
        <v>5500</v>
      </c>
      <c r="K112" s="2">
        <v>-13.8</v>
      </c>
      <c r="L112" s="2">
        <v>-80.3</v>
      </c>
      <c r="M112" s="2">
        <v>542805</v>
      </c>
      <c r="N112" s="2">
        <v>-12.9</v>
      </c>
      <c r="O112" s="2">
        <v>523737</v>
      </c>
      <c r="P112" s="2">
        <v>19068</v>
      </c>
      <c r="Q112" s="2">
        <v>-2.1</v>
      </c>
      <c r="R112" s="2">
        <v>-78.3</v>
      </c>
      <c r="S112" s="2">
        <v>3.6</v>
      </c>
    </row>
    <row r="113" spans="1:19" s="25" customFormat="1" x14ac:dyDescent="0.25">
      <c r="A113" s="3" t="s">
        <v>27</v>
      </c>
      <c r="B113" s="5" t="s">
        <v>28</v>
      </c>
      <c r="C113" s="2">
        <v>104</v>
      </c>
      <c r="D113" s="2">
        <v>100</v>
      </c>
      <c r="E113" s="2">
        <v>4956</v>
      </c>
      <c r="F113" s="2">
        <v>4757</v>
      </c>
      <c r="G113" s="2">
        <v>13057</v>
      </c>
      <c r="H113" s="2">
        <v>-46.4</v>
      </c>
      <c r="I113" s="2">
        <v>11944</v>
      </c>
      <c r="J113" s="2">
        <v>1113</v>
      </c>
      <c r="K113" s="2">
        <v>-39.299999999999997</v>
      </c>
      <c r="L113" s="2">
        <v>-76.2</v>
      </c>
      <c r="M113" s="2">
        <v>50852</v>
      </c>
      <c r="N113" s="2">
        <v>-33.6</v>
      </c>
      <c r="O113" s="2">
        <v>48259</v>
      </c>
      <c r="P113" s="2">
        <v>2593</v>
      </c>
      <c r="Q113" s="2">
        <v>-26.8</v>
      </c>
      <c r="R113" s="2">
        <v>-75.8</v>
      </c>
      <c r="S113" s="2">
        <v>3.9</v>
      </c>
    </row>
    <row r="114" spans="1:19" s="25" customFormat="1" x14ac:dyDescent="0.25">
      <c r="A114" s="3" t="s">
        <v>29</v>
      </c>
      <c r="B114" s="5" t="s">
        <v>30</v>
      </c>
      <c r="C114" s="2">
        <v>201</v>
      </c>
      <c r="D114" s="2">
        <v>187</v>
      </c>
      <c r="E114" s="2">
        <v>11233</v>
      </c>
      <c r="F114" s="2">
        <v>10390</v>
      </c>
      <c r="G114" s="2">
        <v>29380</v>
      </c>
      <c r="H114" s="2">
        <v>-53</v>
      </c>
      <c r="I114" s="2">
        <v>27576</v>
      </c>
      <c r="J114" s="2">
        <v>1804</v>
      </c>
      <c r="K114" s="2">
        <v>-46.9</v>
      </c>
      <c r="L114" s="2">
        <v>-82.9</v>
      </c>
      <c r="M114" s="2">
        <v>91715</v>
      </c>
      <c r="N114" s="2">
        <v>-42.5</v>
      </c>
      <c r="O114" s="2">
        <v>86242</v>
      </c>
      <c r="P114" s="2">
        <v>5473</v>
      </c>
      <c r="Q114" s="2">
        <v>-36.700000000000003</v>
      </c>
      <c r="R114" s="2">
        <v>-76.5</v>
      </c>
      <c r="S114" s="2">
        <v>3.1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583406</v>
      </c>
      <c r="H115" s="33">
        <f>G115/'2019'!G115*100-100</f>
        <v>-39.311608901982076</v>
      </c>
      <c r="I115" s="31">
        <f>SUM(I108:I114)</f>
        <v>546754</v>
      </c>
      <c r="J115" s="31">
        <f>SUM(J108:J114)</f>
        <v>36652</v>
      </c>
      <c r="K115" s="33">
        <f>I115/'2019'!I115*100-100</f>
        <v>-31.814451863288198</v>
      </c>
      <c r="L115" s="33">
        <f>J115/'2019'!J115*100-100</f>
        <v>-77.013772169681161</v>
      </c>
      <c r="M115" s="31">
        <f>SUM(M108:M114)</f>
        <v>1885103</v>
      </c>
      <c r="N115" s="33">
        <f>M115/'2019'!M115*100-100</f>
        <v>-27.76760448697685</v>
      </c>
      <c r="O115" s="31">
        <f>SUM(O108:O114)</f>
        <v>1779838</v>
      </c>
      <c r="P115" s="31">
        <f>SUM(P108:P114)</f>
        <v>105265</v>
      </c>
      <c r="Q115" s="33">
        <f>O115/'2019'!O115*100-100</f>
        <v>-20.304000745091088</v>
      </c>
      <c r="R115" s="33">
        <f>P115/'2019'!P115*100-100</f>
        <v>-72.040500304124137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5284202</v>
      </c>
      <c r="H116" s="38">
        <f>G116/'2019'!G116*100-100</f>
        <v>-41.803641494620067</v>
      </c>
      <c r="I116" s="35">
        <f>I115+I104+I93+I82+I71+I60+I49+I38+I27+I16</f>
        <v>4552070</v>
      </c>
      <c r="J116" s="35">
        <f>J115+J104+J93+J82+J71+J60+J49+J38+J27+J16</f>
        <v>732132</v>
      </c>
      <c r="K116" s="38">
        <f>I116/'2019'!I116*100-100</f>
        <v>-39.6270062073677</v>
      </c>
      <c r="L116" s="38">
        <f>J116/'2019'!J116*100-100</f>
        <v>-52.460257577390749</v>
      </c>
      <c r="M116" s="35">
        <f>M115+M104+M93+M82+M71+M60+M49+M38+M27+M16</f>
        <v>15947315</v>
      </c>
      <c r="N116" s="38">
        <f>M116/'2019'!M116*100-100</f>
        <v>-33.663886999805442</v>
      </c>
      <c r="O116" s="35">
        <f>O115+O104+O93+O82+O71+O60+O49+O38+O27+O16</f>
        <v>13952414</v>
      </c>
      <c r="P116" s="35">
        <f>P115+P104+P93+P82+P71+P60+P49+P38+P27+P16</f>
        <v>1994901</v>
      </c>
      <c r="Q116" s="38">
        <f>O116/'2019'!O116*100-100</f>
        <v>-31.144277870392031</v>
      </c>
      <c r="R116" s="38">
        <f>P116/'2019'!P116*100-100</f>
        <v>-47.181678360967474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19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25" customFormat="1" x14ac:dyDescent="0.25">
      <c r="A119" s="3" t="s">
        <v>17</v>
      </c>
      <c r="B119" s="5" t="s">
        <v>18</v>
      </c>
      <c r="C119" s="2">
        <v>441</v>
      </c>
      <c r="D119" s="2">
        <v>363</v>
      </c>
      <c r="E119" s="2">
        <v>21231</v>
      </c>
      <c r="F119" s="2">
        <v>17928</v>
      </c>
      <c r="G119" s="2">
        <v>16797</v>
      </c>
      <c r="H119" s="2">
        <v>-85.2</v>
      </c>
      <c r="I119" s="2">
        <v>15048</v>
      </c>
      <c r="J119" s="2">
        <v>1749</v>
      </c>
      <c r="K119" s="2">
        <v>-82.6</v>
      </c>
      <c r="L119" s="2">
        <v>-93.5</v>
      </c>
      <c r="M119" s="2">
        <v>49453</v>
      </c>
      <c r="N119" s="2">
        <v>-80</v>
      </c>
      <c r="O119" s="2">
        <v>44190</v>
      </c>
      <c r="P119" s="2">
        <v>5263</v>
      </c>
      <c r="Q119" s="2">
        <v>-76.7</v>
      </c>
      <c r="R119" s="2">
        <v>-90.8</v>
      </c>
      <c r="S119" s="2">
        <v>2.9</v>
      </c>
    </row>
    <row r="120" spans="1:19" s="25" customFormat="1" x14ac:dyDescent="0.25">
      <c r="A120" s="3" t="s">
        <v>19</v>
      </c>
      <c r="B120" s="5" t="s">
        <v>20</v>
      </c>
      <c r="C120" s="2">
        <v>554</v>
      </c>
      <c r="D120" s="2">
        <v>477</v>
      </c>
      <c r="E120" s="2">
        <v>29956</v>
      </c>
      <c r="F120" s="2">
        <v>25949</v>
      </c>
      <c r="G120" s="2">
        <v>40367</v>
      </c>
      <c r="H120" s="2">
        <v>-79.2</v>
      </c>
      <c r="I120" s="2">
        <v>36374</v>
      </c>
      <c r="J120" s="2">
        <v>3993</v>
      </c>
      <c r="K120" s="2">
        <v>-76.2</v>
      </c>
      <c r="L120" s="2">
        <v>-90.4</v>
      </c>
      <c r="M120" s="2">
        <v>127555</v>
      </c>
      <c r="N120" s="2">
        <v>-66.8</v>
      </c>
      <c r="O120" s="2">
        <v>114690</v>
      </c>
      <c r="P120" s="2">
        <v>12865</v>
      </c>
      <c r="Q120" s="2">
        <v>-62.3</v>
      </c>
      <c r="R120" s="2">
        <v>-84</v>
      </c>
      <c r="S120" s="2">
        <v>3.2</v>
      </c>
    </row>
    <row r="121" spans="1:19" s="25" customFormat="1" x14ac:dyDescent="0.25">
      <c r="A121" s="3" t="s">
        <v>21</v>
      </c>
      <c r="B121" s="5" t="s">
        <v>22</v>
      </c>
      <c r="C121" s="2">
        <v>540</v>
      </c>
      <c r="D121" s="2">
        <v>495</v>
      </c>
      <c r="E121" s="2">
        <v>26905</v>
      </c>
      <c r="F121" s="2">
        <v>24467</v>
      </c>
      <c r="G121" s="2">
        <v>32247</v>
      </c>
      <c r="H121" s="2">
        <v>-78.2</v>
      </c>
      <c r="I121" s="2">
        <v>29138</v>
      </c>
      <c r="J121" s="2">
        <v>3109</v>
      </c>
      <c r="K121" s="2">
        <v>-78</v>
      </c>
      <c r="L121" s="2">
        <v>-79.8</v>
      </c>
      <c r="M121" s="2">
        <v>118519</v>
      </c>
      <c r="N121" s="2">
        <v>-64.2</v>
      </c>
      <c r="O121" s="2">
        <v>105197</v>
      </c>
      <c r="P121" s="2">
        <v>13322</v>
      </c>
      <c r="Q121" s="2">
        <v>-64.7</v>
      </c>
      <c r="R121" s="2">
        <v>-59.6</v>
      </c>
      <c r="S121" s="2">
        <v>3.7</v>
      </c>
    </row>
    <row r="122" spans="1:19" s="25" customFormat="1" x14ac:dyDescent="0.25">
      <c r="A122" s="3" t="s">
        <v>23</v>
      </c>
      <c r="B122" s="5" t="s">
        <v>24</v>
      </c>
      <c r="C122" s="2">
        <v>685</v>
      </c>
      <c r="D122" s="2">
        <v>617</v>
      </c>
      <c r="E122" s="2">
        <v>38025</v>
      </c>
      <c r="F122" s="2">
        <v>35304</v>
      </c>
      <c r="G122" s="2">
        <v>39381</v>
      </c>
      <c r="H122" s="2">
        <v>-78.599999999999994</v>
      </c>
      <c r="I122" s="2">
        <v>36952</v>
      </c>
      <c r="J122" s="2">
        <v>2429</v>
      </c>
      <c r="K122" s="2">
        <v>-77.599999999999994</v>
      </c>
      <c r="L122" s="2">
        <v>-87.7</v>
      </c>
      <c r="M122" s="2">
        <v>261809</v>
      </c>
      <c r="N122" s="2">
        <v>-53.4</v>
      </c>
      <c r="O122" s="2">
        <v>251897</v>
      </c>
      <c r="P122" s="2">
        <v>9912</v>
      </c>
      <c r="Q122" s="2">
        <v>-51.5</v>
      </c>
      <c r="R122" s="2">
        <v>-76.900000000000006</v>
      </c>
      <c r="S122" s="2">
        <v>6.6</v>
      </c>
    </row>
    <row r="123" spans="1:19" s="25" customFormat="1" x14ac:dyDescent="0.25">
      <c r="A123" s="3" t="s">
        <v>25</v>
      </c>
      <c r="B123" s="5" t="s">
        <v>26</v>
      </c>
      <c r="C123" s="2">
        <v>826</v>
      </c>
      <c r="D123" s="2">
        <v>697</v>
      </c>
      <c r="E123" s="2">
        <v>43331</v>
      </c>
      <c r="F123" s="2">
        <v>37361</v>
      </c>
      <c r="G123" s="2">
        <v>21724</v>
      </c>
      <c r="H123" s="2">
        <v>-85.8</v>
      </c>
      <c r="I123" s="2">
        <v>20324</v>
      </c>
      <c r="J123" s="2">
        <v>1400</v>
      </c>
      <c r="K123" s="2">
        <v>-84.9</v>
      </c>
      <c r="L123" s="2">
        <v>-92.4</v>
      </c>
      <c r="M123" s="2">
        <v>133576</v>
      </c>
      <c r="N123" s="2">
        <v>-68.7</v>
      </c>
      <c r="O123" s="2">
        <v>125342</v>
      </c>
      <c r="P123" s="2">
        <v>8234</v>
      </c>
      <c r="Q123" s="2">
        <v>-66.7</v>
      </c>
      <c r="R123" s="2">
        <v>-83.8</v>
      </c>
      <c r="S123" s="2">
        <v>6.1</v>
      </c>
    </row>
    <row r="124" spans="1:19" s="25" customFormat="1" x14ac:dyDescent="0.25">
      <c r="A124" s="3" t="s">
        <v>27</v>
      </c>
      <c r="B124" s="5" t="s">
        <v>28</v>
      </c>
      <c r="C124" s="2">
        <v>102</v>
      </c>
      <c r="D124" s="2">
        <v>89</v>
      </c>
      <c r="E124" s="2">
        <v>4925</v>
      </c>
      <c r="F124" s="2">
        <v>4207</v>
      </c>
      <c r="G124" s="2">
        <v>5089</v>
      </c>
      <c r="H124" s="2">
        <v>-76.599999999999994</v>
      </c>
      <c r="I124" s="2">
        <v>4761</v>
      </c>
      <c r="J124" s="2">
        <v>328</v>
      </c>
      <c r="K124" s="2">
        <v>-73.3</v>
      </c>
      <c r="L124" s="2">
        <v>-91.6</v>
      </c>
      <c r="M124" s="2">
        <v>31631</v>
      </c>
      <c r="N124" s="2">
        <v>-52.3</v>
      </c>
      <c r="O124" s="2">
        <v>30882</v>
      </c>
      <c r="P124" s="2">
        <v>749</v>
      </c>
      <c r="Q124" s="2">
        <v>-47</v>
      </c>
      <c r="R124" s="2">
        <v>-90.7</v>
      </c>
      <c r="S124" s="2">
        <v>6.2</v>
      </c>
    </row>
    <row r="125" spans="1:19" s="25" customFormat="1" x14ac:dyDescent="0.25">
      <c r="A125" s="3" t="s">
        <v>29</v>
      </c>
      <c r="B125" s="5" t="s">
        <v>30</v>
      </c>
      <c r="C125" s="2">
        <v>201</v>
      </c>
      <c r="D125" s="2">
        <v>171</v>
      </c>
      <c r="E125" s="2">
        <v>11228</v>
      </c>
      <c r="F125" s="2">
        <v>9298</v>
      </c>
      <c r="G125" s="2">
        <v>8955</v>
      </c>
      <c r="H125" s="2">
        <v>-85.1</v>
      </c>
      <c r="I125" s="2">
        <v>8331</v>
      </c>
      <c r="J125" s="2">
        <v>624</v>
      </c>
      <c r="K125" s="2">
        <v>-84</v>
      </c>
      <c r="L125" s="2">
        <v>-92.2</v>
      </c>
      <c r="M125" s="2">
        <v>46771</v>
      </c>
      <c r="N125" s="2">
        <v>-66.3</v>
      </c>
      <c r="O125" s="2">
        <v>44050</v>
      </c>
      <c r="P125" s="2">
        <v>2721</v>
      </c>
      <c r="Q125" s="2">
        <v>-64.099999999999994</v>
      </c>
      <c r="R125" s="2">
        <v>-83</v>
      </c>
      <c r="S125" s="2">
        <v>5.2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164560</v>
      </c>
      <c r="H126" s="33">
        <f>G126/'2019'!G126*100-100</f>
        <v>-81.200834401467745</v>
      </c>
      <c r="I126" s="31">
        <f>SUM(I119:I125)</f>
        <v>150928</v>
      </c>
      <c r="J126" s="31">
        <f>SUM(J119:J125)</f>
        <v>13632</v>
      </c>
      <c r="K126" s="33">
        <f>I126/'2019'!I126*100-100</f>
        <v>-79.648876783258274</v>
      </c>
      <c r="L126" s="33">
        <f>J126/'2019'!J126*100-100</f>
        <v>-89.806935949393591</v>
      </c>
      <c r="M126" s="31">
        <f>SUM(M119:M125)</f>
        <v>769314</v>
      </c>
      <c r="N126" s="33">
        <f>M126/'2019'!M126*100-100</f>
        <v>-64.334356196543652</v>
      </c>
      <c r="O126" s="31">
        <f>SUM(O119:O125)</f>
        <v>716248</v>
      </c>
      <c r="P126" s="31">
        <f>SUM(P119:P125)</f>
        <v>53066</v>
      </c>
      <c r="Q126" s="33">
        <f>O126/'2019'!O126*100-100</f>
        <v>-61.661495080078851</v>
      </c>
      <c r="R126" s="33">
        <f>P126/'2019'!P126*100-100</f>
        <v>-81.625091760273691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5448762</v>
      </c>
      <c r="H127" s="38">
        <f>G127/'2019'!G127*100-100</f>
        <v>-45.26778721428191</v>
      </c>
      <c r="I127" s="35">
        <f>I126+I115+I104+I93+I82+I71+I60+I49+I38+I27+I16</f>
        <v>4702998</v>
      </c>
      <c r="J127" s="35">
        <f>J126+J115+J104+J93+J82+J71+J60+J49+J38+J27+J16</f>
        <v>745764</v>
      </c>
      <c r="K127" s="38">
        <f>I127/'2019'!I127*100-100</f>
        <v>-43.211007723088876</v>
      </c>
      <c r="L127" s="38">
        <f>J127/'2019'!J127*100-100</f>
        <v>-55.444323626760983</v>
      </c>
      <c r="M127" s="35">
        <f>M126+M115+M104+M93+M82+M71+M60+M49+M38+M27+M16</f>
        <v>16716629</v>
      </c>
      <c r="N127" s="38">
        <f>M127/'2019'!M127*100-100</f>
        <v>-36.189223820510804</v>
      </c>
      <c r="O127" s="35">
        <f>O126+O115+O104+O93+O82+O71+O60+O49+O38+O27+O16</f>
        <v>14668662</v>
      </c>
      <c r="P127" s="35">
        <f>P126+P115+P104+P93+P82+P71+P60+P49+P38+P27+P16</f>
        <v>2047967</v>
      </c>
      <c r="Q127" s="38">
        <f>O127/'2019'!O127*100-100</f>
        <v>-33.720377773182008</v>
      </c>
      <c r="R127" s="38">
        <f>P127/'2019'!P127*100-100</f>
        <v>-49.628268834916042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19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25" customFormat="1" x14ac:dyDescent="0.25">
      <c r="A130" s="3" t="s">
        <v>17</v>
      </c>
      <c r="B130" s="5" t="s">
        <v>18</v>
      </c>
      <c r="C130" s="2">
        <v>440</v>
      </c>
      <c r="D130" s="2">
        <v>292</v>
      </c>
      <c r="E130" s="2">
        <v>21269</v>
      </c>
      <c r="F130" s="2">
        <v>15428</v>
      </c>
      <c r="G130" s="2">
        <v>10276</v>
      </c>
      <c r="H130" s="2">
        <v>-90.3</v>
      </c>
      <c r="I130" s="2">
        <v>8972</v>
      </c>
      <c r="J130" s="2">
        <v>1304</v>
      </c>
      <c r="K130" s="2">
        <v>-87.4</v>
      </c>
      <c r="L130" s="2">
        <v>-96.2</v>
      </c>
      <c r="M130" s="2">
        <v>31854</v>
      </c>
      <c r="N130" s="2">
        <v>-86.4</v>
      </c>
      <c r="O130" s="2">
        <v>28281</v>
      </c>
      <c r="P130" s="2">
        <v>3573</v>
      </c>
      <c r="Q130" s="2">
        <v>-82.5</v>
      </c>
      <c r="R130" s="2">
        <v>-95.1</v>
      </c>
      <c r="S130" s="2">
        <v>3.1</v>
      </c>
    </row>
    <row r="131" spans="1:19" s="25" customFormat="1" x14ac:dyDescent="0.25">
      <c r="A131" s="3" t="s">
        <v>19</v>
      </c>
      <c r="B131" s="5" t="s">
        <v>20</v>
      </c>
      <c r="C131" s="2">
        <v>550</v>
      </c>
      <c r="D131" s="2">
        <v>422</v>
      </c>
      <c r="E131" s="2">
        <v>29661</v>
      </c>
      <c r="F131" s="2">
        <v>22219</v>
      </c>
      <c r="G131" s="2">
        <v>25559</v>
      </c>
      <c r="H131" s="2">
        <v>-82.2</v>
      </c>
      <c r="I131" s="2">
        <v>22819</v>
      </c>
      <c r="J131" s="2">
        <v>2740</v>
      </c>
      <c r="K131" s="2">
        <v>-79.3</v>
      </c>
      <c r="L131" s="2">
        <v>-91.7</v>
      </c>
      <c r="M131" s="2">
        <v>91836</v>
      </c>
      <c r="N131" s="2">
        <v>-66.900000000000006</v>
      </c>
      <c r="O131" s="2">
        <v>82177</v>
      </c>
      <c r="P131" s="2">
        <v>9659</v>
      </c>
      <c r="Q131" s="2">
        <v>-62.4</v>
      </c>
      <c r="R131" s="2">
        <v>-83.5</v>
      </c>
      <c r="S131" s="2">
        <v>3.6</v>
      </c>
    </row>
    <row r="132" spans="1:19" s="25" customFormat="1" x14ac:dyDescent="0.25">
      <c r="A132" s="3" t="s">
        <v>21</v>
      </c>
      <c r="B132" s="5" t="s">
        <v>22</v>
      </c>
      <c r="C132" s="2">
        <v>540</v>
      </c>
      <c r="D132" s="2">
        <v>438</v>
      </c>
      <c r="E132" s="2">
        <v>26903</v>
      </c>
      <c r="F132" s="2">
        <v>21872</v>
      </c>
      <c r="G132" s="2">
        <v>19832</v>
      </c>
      <c r="H132" s="2">
        <v>-83.8</v>
      </c>
      <c r="I132" s="2">
        <v>18077</v>
      </c>
      <c r="J132" s="2">
        <v>1755</v>
      </c>
      <c r="K132" s="2">
        <v>-83</v>
      </c>
      <c r="L132" s="2">
        <v>-88.8</v>
      </c>
      <c r="M132" s="2">
        <v>80089</v>
      </c>
      <c r="N132" s="2">
        <v>-69.8</v>
      </c>
      <c r="O132" s="2">
        <v>68721</v>
      </c>
      <c r="P132" s="2">
        <v>11368</v>
      </c>
      <c r="Q132" s="2">
        <v>-70.5</v>
      </c>
      <c r="R132" s="2">
        <v>-64</v>
      </c>
      <c r="S132" s="2">
        <v>4</v>
      </c>
    </row>
    <row r="133" spans="1:19" s="25" customFormat="1" x14ac:dyDescent="0.25">
      <c r="A133" s="3" t="s">
        <v>23</v>
      </c>
      <c r="B133" s="5" t="s">
        <v>24</v>
      </c>
      <c r="C133" s="2">
        <v>682</v>
      </c>
      <c r="D133" s="2">
        <v>550</v>
      </c>
      <c r="E133" s="2">
        <v>37935</v>
      </c>
      <c r="F133" s="2">
        <v>31196</v>
      </c>
      <c r="G133" s="2">
        <v>25501</v>
      </c>
      <c r="H133" s="2">
        <v>-81.900000000000006</v>
      </c>
      <c r="I133" s="2">
        <v>23987</v>
      </c>
      <c r="J133" s="2">
        <v>1514</v>
      </c>
      <c r="K133" s="2">
        <v>-81</v>
      </c>
      <c r="L133" s="2">
        <v>-89.6</v>
      </c>
      <c r="M133" s="2">
        <v>208982</v>
      </c>
      <c r="N133" s="2">
        <v>-56.2</v>
      </c>
      <c r="O133" s="2">
        <v>201980</v>
      </c>
      <c r="P133" s="2">
        <v>7002</v>
      </c>
      <c r="Q133" s="2">
        <v>-54.5</v>
      </c>
      <c r="R133" s="2">
        <v>-78.5</v>
      </c>
      <c r="S133" s="2">
        <v>8.1999999999999993</v>
      </c>
    </row>
    <row r="134" spans="1:19" s="25" customFormat="1" x14ac:dyDescent="0.25">
      <c r="A134" s="3" t="s">
        <v>25</v>
      </c>
      <c r="B134" s="5" t="s">
        <v>26</v>
      </c>
      <c r="C134" s="2">
        <v>825</v>
      </c>
      <c r="D134" s="2">
        <v>579</v>
      </c>
      <c r="E134" s="2">
        <v>43286</v>
      </c>
      <c r="F134" s="2">
        <v>27782</v>
      </c>
      <c r="G134" s="2">
        <v>14533</v>
      </c>
      <c r="H134" s="2">
        <v>-90</v>
      </c>
      <c r="I134" s="2">
        <v>13397</v>
      </c>
      <c r="J134" s="2">
        <v>1136</v>
      </c>
      <c r="K134" s="2">
        <v>-88.3</v>
      </c>
      <c r="L134" s="2">
        <v>-96.3</v>
      </c>
      <c r="M134" s="2">
        <v>103079</v>
      </c>
      <c r="N134" s="2">
        <v>-78.2</v>
      </c>
      <c r="O134" s="2">
        <v>97775</v>
      </c>
      <c r="P134" s="2">
        <v>5304</v>
      </c>
      <c r="Q134" s="2">
        <v>-73.400000000000006</v>
      </c>
      <c r="R134" s="2">
        <v>-94.9</v>
      </c>
      <c r="S134" s="2">
        <v>7.1</v>
      </c>
    </row>
    <row r="135" spans="1:19" s="25" customFormat="1" x14ac:dyDescent="0.25">
      <c r="A135" s="3" t="s">
        <v>27</v>
      </c>
      <c r="B135" s="5" t="s">
        <v>28</v>
      </c>
      <c r="C135" s="2">
        <v>102</v>
      </c>
      <c r="D135" s="2">
        <v>69</v>
      </c>
      <c r="E135" s="2">
        <v>4903</v>
      </c>
      <c r="F135" s="2">
        <v>3591</v>
      </c>
      <c r="G135" s="2">
        <v>3029</v>
      </c>
      <c r="H135" s="2">
        <v>-81.7</v>
      </c>
      <c r="I135" s="2">
        <v>2832</v>
      </c>
      <c r="J135" s="2">
        <v>197</v>
      </c>
      <c r="K135" s="2">
        <v>-78.8</v>
      </c>
      <c r="L135" s="2">
        <v>-93.9</v>
      </c>
      <c r="M135" s="2">
        <v>27029</v>
      </c>
      <c r="N135" s="2">
        <v>-47.9</v>
      </c>
      <c r="O135" s="2">
        <v>25074</v>
      </c>
      <c r="P135" s="2">
        <v>1955</v>
      </c>
      <c r="Q135" s="2">
        <v>-44</v>
      </c>
      <c r="R135" s="2">
        <v>-72.5</v>
      </c>
      <c r="S135" s="2">
        <v>8.9</v>
      </c>
    </row>
    <row r="136" spans="1:19" s="25" customFormat="1" x14ac:dyDescent="0.25">
      <c r="A136" s="3" t="s">
        <v>29</v>
      </c>
      <c r="B136" s="5" t="s">
        <v>30</v>
      </c>
      <c r="C136" s="2">
        <v>201</v>
      </c>
      <c r="D136" s="2">
        <v>149</v>
      </c>
      <c r="E136" s="2">
        <v>11229</v>
      </c>
      <c r="F136" s="2">
        <v>7918</v>
      </c>
      <c r="G136" s="2">
        <v>6043</v>
      </c>
      <c r="H136" s="2">
        <v>-85.7</v>
      </c>
      <c r="I136" s="2">
        <v>5539</v>
      </c>
      <c r="J136" s="2">
        <v>504</v>
      </c>
      <c r="K136" s="2">
        <v>-84.2</v>
      </c>
      <c r="L136" s="2">
        <v>-93.2</v>
      </c>
      <c r="M136" s="2">
        <v>38183</v>
      </c>
      <c r="N136" s="2">
        <v>-65.7</v>
      </c>
      <c r="O136" s="2">
        <v>36038</v>
      </c>
      <c r="P136" s="2">
        <v>2145</v>
      </c>
      <c r="Q136" s="2">
        <v>-62.5</v>
      </c>
      <c r="R136" s="2">
        <v>-85.9</v>
      </c>
      <c r="S136" s="2">
        <v>6.3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104773</v>
      </c>
      <c r="H137" s="33">
        <f>G137/'2019'!G137*100-100</f>
        <v>-85.388918096890308</v>
      </c>
      <c r="I137" s="31">
        <f>SUM(I130:I136)</f>
        <v>95623</v>
      </c>
      <c r="J137" s="31">
        <f>SUM(J130:J136)</f>
        <v>9150</v>
      </c>
      <c r="K137" s="33">
        <f>I137/'2019'!I137*100-100</f>
        <v>-83.445860556265345</v>
      </c>
      <c r="L137" s="33">
        <f>J137/'2019'!J137*100-100</f>
        <v>-93.438084924806901</v>
      </c>
      <c r="M137" s="31">
        <f>SUM(M130:M136)</f>
        <v>581052</v>
      </c>
      <c r="N137" s="33">
        <f>M137/'2019'!M137*100-100</f>
        <v>-69.231665355202139</v>
      </c>
      <c r="O137" s="31">
        <f>SUM(O130:O136)</f>
        <v>540046</v>
      </c>
      <c r="P137" s="31">
        <f>SUM(P130:P136)</f>
        <v>41006</v>
      </c>
      <c r="Q137" s="33">
        <f>O137/'2019'!O137*100-100</f>
        <v>-65.521899709195623</v>
      </c>
      <c r="R137" s="33">
        <f>P137/'2019'!P137*100-100</f>
        <v>-87.270317171071213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5553535</v>
      </c>
      <c r="H138" s="38">
        <f>G138/'2019'!G138*100-100</f>
        <v>-47.963530193330641</v>
      </c>
      <c r="I138" s="35">
        <f>I137+I126+I115+I104+I93+I82+I71+I60+I49+I38+I27+I16</f>
        <v>4798621</v>
      </c>
      <c r="J138" s="35">
        <f>J137+J126+J115+J104+J93+J82+J71+J60+J49+J38+J27+J16</f>
        <v>754914</v>
      </c>
      <c r="K138" s="38">
        <f>I138/'2019'!I138*100-100</f>
        <v>-45.834411782865871</v>
      </c>
      <c r="L138" s="38">
        <f>J138/'2019'!J138*100-100</f>
        <v>-58.366134078526557</v>
      </c>
      <c r="M138" s="35">
        <f>M137+M126+M115+M104+M93+M82+M71+M60+M49+M38+M27+M16</f>
        <v>17297681</v>
      </c>
      <c r="N138" s="38">
        <f>M138/'2019'!M138*100-100</f>
        <v>-38.41099063287168</v>
      </c>
      <c r="O138" s="35">
        <f>O137+O126+O115+O104+O93+O82+O71+O60+O49+O38+O27+O16</f>
        <v>15208708</v>
      </c>
      <c r="P138" s="35">
        <f>P137+P126+P115+P104+P93+P82+P71+P60+P49+P38+P27+P16</f>
        <v>2088973</v>
      </c>
      <c r="Q138" s="38">
        <f>O138/'2019'!O138*100-100</f>
        <v>-35.82234927372663</v>
      </c>
      <c r="R138" s="38">
        <f>P138/'2019'!P138*100-100</f>
        <v>-52.391725670695081</v>
      </c>
      <c r="S138" s="35"/>
    </row>
    <row r="139" spans="1:19" x14ac:dyDescent="0.25">
      <c r="A139" s="3" t="s">
        <v>42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71</v>
      </c>
    </row>
  </sheetData>
  <mergeCells count="27">
    <mergeCell ref="I3:L3"/>
    <mergeCell ref="M3:N5"/>
    <mergeCell ref="O3:R3"/>
    <mergeCell ref="S3:S5"/>
    <mergeCell ref="I4:L4"/>
    <mergeCell ref="O4:R4"/>
    <mergeCell ref="C3:C5"/>
    <mergeCell ref="D3:D5"/>
    <mergeCell ref="E3:E5"/>
    <mergeCell ref="F3:F5"/>
    <mergeCell ref="G3:H5"/>
    <mergeCell ref="A107:S107"/>
    <mergeCell ref="A118:S118"/>
    <mergeCell ref="A129:S129"/>
    <mergeCell ref="A1:S1"/>
    <mergeCell ref="A52:S52"/>
    <mergeCell ref="A63:S63"/>
    <mergeCell ref="A74:S74"/>
    <mergeCell ref="A85:S85"/>
    <mergeCell ref="A96:S96"/>
    <mergeCell ref="A7:S7"/>
    <mergeCell ref="A8:S8"/>
    <mergeCell ref="A19:S19"/>
    <mergeCell ref="A30:S30"/>
    <mergeCell ref="A41:S41"/>
    <mergeCell ref="A2:S2"/>
    <mergeCell ref="A3:B6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70"/>
  <sheetViews>
    <sheetView workbookViewId="0">
      <pane ySplit="7" topLeftCell="A129" activePane="bottomLeft" state="frozen"/>
      <selection pane="bottomLeft" activeCell="I42" sqref="I42"/>
    </sheetView>
  </sheetViews>
  <sheetFormatPr baseColWidth="10" defaultColWidth="12.6640625" defaultRowHeight="13.2" x14ac:dyDescent="0.25"/>
  <cols>
    <col min="1" max="1" width="9.109375" style="9" customWidth="1"/>
    <col min="2" max="2" width="24.6640625" style="9" customWidth="1"/>
    <col min="3" max="3" width="9.109375" style="9" customWidth="1" collapsed="1"/>
    <col min="4" max="4" width="22.44140625" style="9" customWidth="1"/>
    <col min="5" max="5" width="14.6640625" style="9" customWidth="1" collapsed="1"/>
    <col min="6" max="6" width="9.109375" style="9" customWidth="1" collapsed="1"/>
    <col min="7" max="7" width="10.109375" style="9" bestFit="1" customWidth="1" collapsed="1"/>
    <col min="8" max="12" width="9.109375" style="9" customWidth="1" collapsed="1"/>
    <col min="13" max="14" width="15.5546875" style="9" customWidth="1" collapsed="1"/>
    <col min="15" max="15" width="10.109375" style="9" bestFit="1" customWidth="1" collapsed="1"/>
    <col min="16" max="18" width="9.109375" style="9" customWidth="1" collapsed="1"/>
    <col min="19" max="19" width="17" style="9" customWidth="1" collapsed="1"/>
    <col min="20" max="16384" width="12.6640625" style="9" collapsed="1"/>
  </cols>
  <sheetData>
    <row r="1" spans="1:19" x14ac:dyDescent="0.25">
      <c r="A1" s="133" t="s">
        <v>0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</row>
    <row r="2" spans="1:19" ht="13.8" thickBot="1" x14ac:dyDescent="0.3">
      <c r="A2" s="133" t="s">
        <v>1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</row>
    <row r="3" spans="1:19" x14ac:dyDescent="0.25">
      <c r="A3" s="134" t="s">
        <v>2</v>
      </c>
      <c r="B3" s="128"/>
      <c r="C3" s="127" t="s">
        <v>3</v>
      </c>
      <c r="D3" s="127" t="s">
        <v>4</v>
      </c>
      <c r="E3" s="127" t="s">
        <v>5</v>
      </c>
      <c r="F3" s="127" t="s">
        <v>6</v>
      </c>
      <c r="G3" s="127" t="s">
        <v>7</v>
      </c>
      <c r="H3" s="128"/>
      <c r="I3" s="127" t="s">
        <v>7</v>
      </c>
      <c r="J3" s="128"/>
      <c r="K3" s="128"/>
      <c r="L3" s="128"/>
      <c r="M3" s="127" t="s">
        <v>8</v>
      </c>
      <c r="N3" s="128"/>
      <c r="O3" s="127" t="s">
        <v>8</v>
      </c>
      <c r="P3" s="128"/>
      <c r="Q3" s="128"/>
      <c r="R3" s="128"/>
      <c r="S3" s="129" t="s">
        <v>9</v>
      </c>
    </row>
    <row r="4" spans="1:19" x14ac:dyDescent="0.25">
      <c r="A4" s="135"/>
      <c r="B4" s="132"/>
      <c r="C4" s="132"/>
      <c r="D4" s="132"/>
      <c r="E4" s="132"/>
      <c r="F4" s="132"/>
      <c r="G4" s="132"/>
      <c r="H4" s="132"/>
      <c r="I4" s="131" t="s">
        <v>10</v>
      </c>
      <c r="J4" s="132"/>
      <c r="K4" s="132"/>
      <c r="L4" s="132"/>
      <c r="M4" s="132"/>
      <c r="N4" s="132"/>
      <c r="O4" s="131" t="s">
        <v>10</v>
      </c>
      <c r="P4" s="132"/>
      <c r="Q4" s="132"/>
      <c r="R4" s="132"/>
      <c r="S4" s="130"/>
    </row>
    <row r="5" spans="1:19" ht="39.6" x14ac:dyDescent="0.25">
      <c r="A5" s="135"/>
      <c r="B5" s="132"/>
      <c r="C5" s="132"/>
      <c r="D5" s="132"/>
      <c r="E5" s="132"/>
      <c r="F5" s="132"/>
      <c r="G5" s="132"/>
      <c r="H5" s="132"/>
      <c r="I5" s="10" t="s">
        <v>11</v>
      </c>
      <c r="J5" s="10" t="s">
        <v>12</v>
      </c>
      <c r="K5" s="10" t="s">
        <v>11</v>
      </c>
      <c r="L5" s="10" t="s">
        <v>12</v>
      </c>
      <c r="M5" s="132"/>
      <c r="N5" s="132"/>
      <c r="O5" s="10" t="s">
        <v>11</v>
      </c>
      <c r="P5" s="10" t="s">
        <v>12</v>
      </c>
      <c r="Q5" s="10" t="s">
        <v>11</v>
      </c>
      <c r="R5" s="10" t="s">
        <v>12</v>
      </c>
      <c r="S5" s="130"/>
    </row>
    <row r="6" spans="1:19" ht="53.4" thickBot="1" x14ac:dyDescent="0.3">
      <c r="A6" s="136"/>
      <c r="B6" s="137"/>
      <c r="C6" s="11" t="s">
        <v>13</v>
      </c>
      <c r="D6" s="11" t="s">
        <v>13</v>
      </c>
      <c r="E6" s="11" t="s">
        <v>13</v>
      </c>
      <c r="F6" s="11" t="s">
        <v>13</v>
      </c>
      <c r="G6" s="11" t="s">
        <v>13</v>
      </c>
      <c r="H6" s="11" t="s">
        <v>14</v>
      </c>
      <c r="I6" s="11" t="s">
        <v>13</v>
      </c>
      <c r="J6" s="11" t="s">
        <v>13</v>
      </c>
      <c r="K6" s="11" t="s">
        <v>14</v>
      </c>
      <c r="L6" s="11" t="s">
        <v>14</v>
      </c>
      <c r="M6" s="11" t="s">
        <v>13</v>
      </c>
      <c r="N6" s="11" t="s">
        <v>14</v>
      </c>
      <c r="O6" s="11" t="s">
        <v>13</v>
      </c>
      <c r="P6" s="11" t="s">
        <v>13</v>
      </c>
      <c r="Q6" s="11" t="s">
        <v>14</v>
      </c>
      <c r="R6" s="11" t="s">
        <v>14</v>
      </c>
      <c r="S6" s="12" t="s">
        <v>13</v>
      </c>
    </row>
    <row r="7" spans="1:19" x14ac:dyDescent="0.25">
      <c r="A7" s="125" t="s">
        <v>72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</row>
    <row r="8" spans="1:19" x14ac:dyDescent="0.25">
      <c r="A8" s="125" t="s">
        <v>16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</row>
    <row r="9" spans="1:19" x14ac:dyDescent="0.25">
      <c r="A9" s="13" t="s">
        <v>17</v>
      </c>
      <c r="B9" s="14" t="s">
        <v>18</v>
      </c>
      <c r="C9" s="15">
        <v>420</v>
      </c>
      <c r="D9" s="15">
        <v>392</v>
      </c>
      <c r="E9" s="15">
        <v>20438</v>
      </c>
      <c r="F9" s="15">
        <v>19436</v>
      </c>
      <c r="G9" s="15">
        <v>69091</v>
      </c>
      <c r="H9" s="15">
        <v>1.7</v>
      </c>
      <c r="I9" s="15">
        <v>53071</v>
      </c>
      <c r="J9" s="15">
        <v>16020</v>
      </c>
      <c r="K9" s="15">
        <v>3.3</v>
      </c>
      <c r="L9" s="15">
        <v>-3</v>
      </c>
      <c r="M9" s="15">
        <v>157076</v>
      </c>
      <c r="N9" s="15">
        <v>0.4</v>
      </c>
      <c r="O9" s="15">
        <v>121634</v>
      </c>
      <c r="P9" s="15">
        <v>35442</v>
      </c>
      <c r="Q9" s="15">
        <v>2.9</v>
      </c>
      <c r="R9" s="15">
        <v>-7.3</v>
      </c>
      <c r="S9" s="15">
        <v>2.2999999999999998</v>
      </c>
    </row>
    <row r="10" spans="1:19" x14ac:dyDescent="0.25">
      <c r="A10" s="13" t="s">
        <v>19</v>
      </c>
      <c r="B10" s="14" t="s">
        <v>20</v>
      </c>
      <c r="C10" s="15">
        <v>561</v>
      </c>
      <c r="D10" s="15">
        <v>534</v>
      </c>
      <c r="E10" s="15">
        <v>29310</v>
      </c>
      <c r="F10" s="15">
        <v>28280</v>
      </c>
      <c r="G10" s="15">
        <v>134020</v>
      </c>
      <c r="H10" s="15">
        <v>-4.9000000000000004</v>
      </c>
      <c r="I10" s="15">
        <v>107547</v>
      </c>
      <c r="J10" s="15">
        <v>26473</v>
      </c>
      <c r="K10" s="15">
        <v>-4.7</v>
      </c>
      <c r="L10" s="15">
        <v>-5.7</v>
      </c>
      <c r="M10" s="15">
        <v>272217</v>
      </c>
      <c r="N10" s="15">
        <v>-2.9</v>
      </c>
      <c r="O10" s="15">
        <v>222144</v>
      </c>
      <c r="P10" s="15">
        <v>50073</v>
      </c>
      <c r="Q10" s="15">
        <v>-2.2000000000000002</v>
      </c>
      <c r="R10" s="15">
        <v>-5.7</v>
      </c>
      <c r="S10" s="15">
        <v>2</v>
      </c>
    </row>
    <row r="11" spans="1:19" x14ac:dyDescent="0.25">
      <c r="A11" s="13" t="s">
        <v>21</v>
      </c>
      <c r="B11" s="14" t="s">
        <v>22</v>
      </c>
      <c r="C11" s="15">
        <v>548</v>
      </c>
      <c r="D11" s="15">
        <v>528</v>
      </c>
      <c r="E11" s="15">
        <v>26103</v>
      </c>
      <c r="F11" s="15">
        <v>25131</v>
      </c>
      <c r="G11" s="15">
        <v>99773</v>
      </c>
      <c r="H11" s="15">
        <v>-4.7</v>
      </c>
      <c r="I11" s="15">
        <v>89717</v>
      </c>
      <c r="J11" s="15">
        <v>10056</v>
      </c>
      <c r="K11" s="15">
        <v>-4.3</v>
      </c>
      <c r="L11" s="15">
        <v>-7.8</v>
      </c>
      <c r="M11" s="15">
        <v>248390</v>
      </c>
      <c r="N11" s="15">
        <v>-6.5</v>
      </c>
      <c r="O11" s="15">
        <v>224436</v>
      </c>
      <c r="P11" s="15">
        <v>23954</v>
      </c>
      <c r="Q11" s="15">
        <v>-6.7</v>
      </c>
      <c r="R11" s="15">
        <v>-4.7</v>
      </c>
      <c r="S11" s="15">
        <v>2.5</v>
      </c>
    </row>
    <row r="12" spans="1:19" x14ac:dyDescent="0.25">
      <c r="A12" s="13" t="s">
        <v>23</v>
      </c>
      <c r="B12" s="14" t="s">
        <v>24</v>
      </c>
      <c r="C12" s="15">
        <v>737</v>
      </c>
      <c r="D12" s="15">
        <v>687</v>
      </c>
      <c r="E12" s="15">
        <v>39309</v>
      </c>
      <c r="F12" s="15">
        <v>37659</v>
      </c>
      <c r="G12" s="15">
        <v>131573</v>
      </c>
      <c r="H12" s="15">
        <v>-1</v>
      </c>
      <c r="I12" s="15">
        <v>116774</v>
      </c>
      <c r="J12" s="15">
        <v>14799</v>
      </c>
      <c r="K12" s="15">
        <v>-1.4</v>
      </c>
      <c r="L12" s="15">
        <v>2.2999999999999998</v>
      </c>
      <c r="M12" s="15">
        <v>440441</v>
      </c>
      <c r="N12" s="15">
        <v>-1.9</v>
      </c>
      <c r="O12" s="15">
        <v>405823</v>
      </c>
      <c r="P12" s="15">
        <v>34618</v>
      </c>
      <c r="Q12" s="15">
        <v>-2.1</v>
      </c>
      <c r="R12" s="15">
        <v>-0.2</v>
      </c>
      <c r="S12" s="15">
        <v>3.3</v>
      </c>
    </row>
    <row r="13" spans="1:19" x14ac:dyDescent="0.25">
      <c r="A13" s="13" t="s">
        <v>25</v>
      </c>
      <c r="B13" s="14" t="s">
        <v>26</v>
      </c>
      <c r="C13" s="15">
        <v>856</v>
      </c>
      <c r="D13" s="15">
        <v>823</v>
      </c>
      <c r="E13" s="15">
        <v>44463</v>
      </c>
      <c r="F13" s="15">
        <v>42706</v>
      </c>
      <c r="G13" s="15">
        <v>166881</v>
      </c>
      <c r="H13" s="15">
        <v>-0.9</v>
      </c>
      <c r="I13" s="15">
        <v>124657</v>
      </c>
      <c r="J13" s="15">
        <v>42224</v>
      </c>
      <c r="K13" s="15">
        <v>3.6</v>
      </c>
      <c r="L13" s="15">
        <v>-12.4</v>
      </c>
      <c r="M13" s="15">
        <v>501685</v>
      </c>
      <c r="N13" s="15">
        <v>-2.7</v>
      </c>
      <c r="O13" s="15">
        <v>377237</v>
      </c>
      <c r="P13" s="15">
        <v>124448</v>
      </c>
      <c r="Q13" s="15">
        <v>0.6</v>
      </c>
      <c r="R13" s="15">
        <v>-11.7</v>
      </c>
      <c r="S13" s="15">
        <v>3</v>
      </c>
    </row>
    <row r="14" spans="1:19" x14ac:dyDescent="0.25">
      <c r="A14" s="13" t="s">
        <v>27</v>
      </c>
      <c r="B14" s="14" t="s">
        <v>28</v>
      </c>
      <c r="C14" s="15">
        <v>111</v>
      </c>
      <c r="D14" s="15">
        <v>106</v>
      </c>
      <c r="E14" s="15">
        <v>5099</v>
      </c>
      <c r="F14" s="15">
        <v>4912</v>
      </c>
      <c r="G14" s="15">
        <v>16549</v>
      </c>
      <c r="H14" s="15">
        <v>-2.6</v>
      </c>
      <c r="I14" s="15">
        <v>13097</v>
      </c>
      <c r="J14" s="15">
        <v>3452</v>
      </c>
      <c r="K14" s="15">
        <v>-5.5</v>
      </c>
      <c r="L14" s="15">
        <v>10.4</v>
      </c>
      <c r="M14" s="15">
        <v>55839</v>
      </c>
      <c r="N14" s="15">
        <v>-3.1</v>
      </c>
      <c r="O14" s="15">
        <v>48533</v>
      </c>
      <c r="P14" s="15">
        <v>7306</v>
      </c>
      <c r="Q14" s="15">
        <v>-4.5999999999999996</v>
      </c>
      <c r="R14" s="15">
        <v>8.1</v>
      </c>
      <c r="S14" s="15">
        <v>3.4</v>
      </c>
    </row>
    <row r="15" spans="1:19" x14ac:dyDescent="0.25">
      <c r="A15" s="13" t="s">
        <v>29</v>
      </c>
      <c r="B15" s="14" t="s">
        <v>30</v>
      </c>
      <c r="C15" s="15">
        <v>201</v>
      </c>
      <c r="D15" s="15">
        <v>193</v>
      </c>
      <c r="E15" s="15">
        <v>11186</v>
      </c>
      <c r="F15" s="15">
        <v>10806</v>
      </c>
      <c r="G15" s="15">
        <v>41655</v>
      </c>
      <c r="H15" s="15">
        <v>-0.9</v>
      </c>
      <c r="I15" s="15">
        <v>35617</v>
      </c>
      <c r="J15" s="15">
        <v>6038</v>
      </c>
      <c r="K15" s="15">
        <v>-0.9</v>
      </c>
      <c r="L15" s="15">
        <v>-0.8</v>
      </c>
      <c r="M15" s="15">
        <v>110982</v>
      </c>
      <c r="N15" s="15">
        <v>-3.4</v>
      </c>
      <c r="O15" s="15">
        <v>97548</v>
      </c>
      <c r="P15" s="15">
        <v>13434</v>
      </c>
      <c r="Q15" s="15">
        <v>-3.2</v>
      </c>
      <c r="R15" s="15">
        <v>-5</v>
      </c>
      <c r="S15" s="15">
        <v>2.7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659542</v>
      </c>
      <c r="H16" s="31"/>
      <c r="I16" s="31">
        <f>SUM(I9:I15)</f>
        <v>540480</v>
      </c>
      <c r="J16" s="31">
        <f>SUM(J9:J15)</f>
        <v>119062</v>
      </c>
      <c r="K16" s="31"/>
      <c r="L16" s="31"/>
      <c r="M16" s="31">
        <f>SUM(M9:M15)</f>
        <v>1786630</v>
      </c>
      <c r="N16" s="31"/>
      <c r="O16" s="31">
        <f>SUM(O9:O15)</f>
        <v>1497355</v>
      </c>
      <c r="P16" s="31">
        <f>SUM(P9:P15)</f>
        <v>289275</v>
      </c>
      <c r="Q16" s="31"/>
      <c r="R16" s="31"/>
      <c r="S16" s="31"/>
    </row>
    <row r="17" spans="1:19" x14ac:dyDescent="0.25">
      <c r="A17" s="13"/>
      <c r="B17" s="13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</row>
    <row r="18" spans="1:19" x14ac:dyDescent="0.25">
      <c r="A18" s="13"/>
      <c r="B18" s="13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</row>
    <row r="19" spans="1:19" x14ac:dyDescent="0.25">
      <c r="A19" s="125" t="s">
        <v>31</v>
      </c>
      <c r="B19" s="126"/>
      <c r="C19" s="126"/>
      <c r="D19" s="126"/>
      <c r="E19" s="126"/>
      <c r="F19" s="126"/>
      <c r="G19" s="126"/>
      <c r="H19" s="126"/>
      <c r="I19" s="126"/>
      <c r="J19" s="126"/>
      <c r="K19" s="126"/>
      <c r="L19" s="126"/>
      <c r="M19" s="126"/>
      <c r="N19" s="126"/>
      <c r="O19" s="126"/>
      <c r="P19" s="126"/>
      <c r="Q19" s="126"/>
      <c r="R19" s="126"/>
      <c r="S19" s="126"/>
    </row>
    <row r="20" spans="1:19" x14ac:dyDescent="0.25">
      <c r="A20" s="13" t="s">
        <v>17</v>
      </c>
      <c r="B20" s="14" t="s">
        <v>18</v>
      </c>
      <c r="C20" s="15">
        <v>421</v>
      </c>
      <c r="D20" s="15">
        <v>390</v>
      </c>
      <c r="E20" s="15">
        <v>20468</v>
      </c>
      <c r="F20" s="15">
        <v>19371</v>
      </c>
      <c r="G20" s="15">
        <v>70204</v>
      </c>
      <c r="H20" s="15">
        <v>-0.2</v>
      </c>
      <c r="I20" s="15">
        <v>52745</v>
      </c>
      <c r="J20" s="15">
        <v>17459</v>
      </c>
      <c r="K20" s="15">
        <v>1.5</v>
      </c>
      <c r="L20" s="15">
        <v>-4.8</v>
      </c>
      <c r="M20" s="15">
        <v>155033</v>
      </c>
      <c r="N20" s="15">
        <v>-6.3</v>
      </c>
      <c r="O20" s="15">
        <v>118736</v>
      </c>
      <c r="P20" s="15">
        <v>36297</v>
      </c>
      <c r="Q20" s="15">
        <v>-1.5</v>
      </c>
      <c r="R20" s="15">
        <v>-19.2</v>
      </c>
      <c r="S20" s="15">
        <v>2.2000000000000002</v>
      </c>
    </row>
    <row r="21" spans="1:19" x14ac:dyDescent="0.25">
      <c r="A21" s="13" t="s">
        <v>19</v>
      </c>
      <c r="B21" s="14" t="s">
        <v>20</v>
      </c>
      <c r="C21" s="15">
        <v>562</v>
      </c>
      <c r="D21" s="15">
        <v>535</v>
      </c>
      <c r="E21" s="15">
        <v>29272</v>
      </c>
      <c r="F21" s="15">
        <v>28367</v>
      </c>
      <c r="G21" s="15">
        <v>138732</v>
      </c>
      <c r="H21" s="15">
        <v>3.5</v>
      </c>
      <c r="I21" s="15">
        <v>113393</v>
      </c>
      <c r="J21" s="15">
        <v>25339</v>
      </c>
      <c r="K21" s="15">
        <v>4.7</v>
      </c>
      <c r="L21" s="15">
        <v>-1.6</v>
      </c>
      <c r="M21" s="15">
        <v>273272</v>
      </c>
      <c r="N21" s="15">
        <v>1.8</v>
      </c>
      <c r="O21" s="15">
        <v>227399</v>
      </c>
      <c r="P21" s="15">
        <v>45873</v>
      </c>
      <c r="Q21" s="15">
        <v>3.1</v>
      </c>
      <c r="R21" s="15">
        <v>-4.0999999999999996</v>
      </c>
      <c r="S21" s="15">
        <v>2</v>
      </c>
    </row>
    <row r="22" spans="1:19" x14ac:dyDescent="0.25">
      <c r="A22" s="13" t="s">
        <v>21</v>
      </c>
      <c r="B22" s="14" t="s">
        <v>22</v>
      </c>
      <c r="C22" s="15">
        <v>548</v>
      </c>
      <c r="D22" s="15">
        <v>529</v>
      </c>
      <c r="E22" s="15">
        <v>26073</v>
      </c>
      <c r="F22" s="15">
        <v>25172</v>
      </c>
      <c r="G22" s="15">
        <v>109401</v>
      </c>
      <c r="H22" s="15">
        <v>3.5</v>
      </c>
      <c r="I22" s="15">
        <v>98693</v>
      </c>
      <c r="J22" s="15">
        <v>10708</v>
      </c>
      <c r="K22" s="15">
        <v>3.7</v>
      </c>
      <c r="L22" s="15">
        <v>2.4</v>
      </c>
      <c r="M22" s="15">
        <v>251480</v>
      </c>
      <c r="N22" s="15">
        <v>-0.8</v>
      </c>
      <c r="O22" s="15">
        <v>227322</v>
      </c>
      <c r="P22" s="15">
        <v>24158</v>
      </c>
      <c r="Q22" s="15">
        <v>-0.7</v>
      </c>
      <c r="R22" s="15">
        <v>-0.9</v>
      </c>
      <c r="S22" s="15">
        <v>2.2999999999999998</v>
      </c>
    </row>
    <row r="23" spans="1:19" x14ac:dyDescent="0.25">
      <c r="A23" s="13" t="s">
        <v>23</v>
      </c>
      <c r="B23" s="14" t="s">
        <v>24</v>
      </c>
      <c r="C23" s="15">
        <v>737</v>
      </c>
      <c r="D23" s="15">
        <v>684</v>
      </c>
      <c r="E23" s="15">
        <v>39245</v>
      </c>
      <c r="F23" s="15">
        <v>37538</v>
      </c>
      <c r="G23" s="15">
        <v>140732</v>
      </c>
      <c r="H23" s="15">
        <v>0.5</v>
      </c>
      <c r="I23" s="15">
        <v>124371</v>
      </c>
      <c r="J23" s="15">
        <v>16361</v>
      </c>
      <c r="K23" s="15">
        <v>-0.3</v>
      </c>
      <c r="L23" s="15">
        <v>7.1</v>
      </c>
      <c r="M23" s="15">
        <v>471901</v>
      </c>
      <c r="N23" s="15">
        <v>1.4</v>
      </c>
      <c r="O23" s="15">
        <v>431055</v>
      </c>
      <c r="P23" s="15">
        <v>40846</v>
      </c>
      <c r="Q23" s="15">
        <v>0.4</v>
      </c>
      <c r="R23" s="15">
        <v>13.4</v>
      </c>
      <c r="S23" s="15">
        <v>3.4</v>
      </c>
    </row>
    <row r="24" spans="1:19" x14ac:dyDescent="0.25">
      <c r="A24" s="13" t="s">
        <v>25</v>
      </c>
      <c r="B24" s="14" t="s">
        <v>26</v>
      </c>
      <c r="C24" s="15">
        <v>855</v>
      </c>
      <c r="D24" s="15">
        <v>820</v>
      </c>
      <c r="E24" s="15">
        <v>43827</v>
      </c>
      <c r="F24" s="15">
        <v>42164</v>
      </c>
      <c r="G24" s="15">
        <v>179687</v>
      </c>
      <c r="H24" s="15">
        <v>-5.9</v>
      </c>
      <c r="I24" s="15">
        <v>119747</v>
      </c>
      <c r="J24" s="15">
        <v>59940</v>
      </c>
      <c r="K24" s="15">
        <v>-4.3</v>
      </c>
      <c r="L24" s="15">
        <v>-9.1</v>
      </c>
      <c r="M24" s="15">
        <v>550181</v>
      </c>
      <c r="N24" s="15">
        <v>-5.9</v>
      </c>
      <c r="O24" s="15">
        <v>351373</v>
      </c>
      <c r="P24" s="15">
        <v>198808</v>
      </c>
      <c r="Q24" s="15">
        <v>-6.5</v>
      </c>
      <c r="R24" s="15">
        <v>-5</v>
      </c>
      <c r="S24" s="15">
        <v>3.1</v>
      </c>
    </row>
    <row r="25" spans="1:19" x14ac:dyDescent="0.25">
      <c r="A25" s="13" t="s">
        <v>27</v>
      </c>
      <c r="B25" s="14" t="s">
        <v>28</v>
      </c>
      <c r="C25" s="15">
        <v>111</v>
      </c>
      <c r="D25" s="15">
        <v>106</v>
      </c>
      <c r="E25" s="15">
        <v>5100</v>
      </c>
      <c r="F25" s="15">
        <v>4891</v>
      </c>
      <c r="G25" s="15">
        <v>18225</v>
      </c>
      <c r="H25" s="15">
        <v>3</v>
      </c>
      <c r="I25" s="15">
        <v>14355</v>
      </c>
      <c r="J25" s="15">
        <v>3870</v>
      </c>
      <c r="K25" s="15">
        <v>4.8</v>
      </c>
      <c r="L25" s="15">
        <v>-3.3</v>
      </c>
      <c r="M25" s="15">
        <v>59260</v>
      </c>
      <c r="N25" s="15">
        <v>-0.1</v>
      </c>
      <c r="O25" s="15">
        <v>51042</v>
      </c>
      <c r="P25" s="15">
        <v>8218</v>
      </c>
      <c r="Q25" s="15">
        <v>0.6</v>
      </c>
      <c r="R25" s="15">
        <v>-4.0999999999999996</v>
      </c>
      <c r="S25" s="15">
        <v>3.3</v>
      </c>
    </row>
    <row r="26" spans="1:19" x14ac:dyDescent="0.25">
      <c r="A26" s="13" t="s">
        <v>29</v>
      </c>
      <c r="B26" s="14" t="s">
        <v>30</v>
      </c>
      <c r="C26" s="15">
        <v>202</v>
      </c>
      <c r="D26" s="15">
        <v>196</v>
      </c>
      <c r="E26" s="15">
        <v>11212</v>
      </c>
      <c r="F26" s="15">
        <v>10851</v>
      </c>
      <c r="G26" s="15">
        <v>40677</v>
      </c>
      <c r="H26" s="15">
        <v>-1</v>
      </c>
      <c r="I26" s="15">
        <v>36431</v>
      </c>
      <c r="J26" s="15">
        <v>4246</v>
      </c>
      <c r="K26" s="15">
        <v>1.9</v>
      </c>
      <c r="L26" s="15">
        <v>-20.399999999999999</v>
      </c>
      <c r="M26" s="15">
        <v>104771</v>
      </c>
      <c r="N26" s="15">
        <v>-1.7</v>
      </c>
      <c r="O26" s="15">
        <v>94662</v>
      </c>
      <c r="P26" s="15">
        <v>10109</v>
      </c>
      <c r="Q26" s="15">
        <v>0.1</v>
      </c>
      <c r="R26" s="15">
        <v>-16</v>
      </c>
      <c r="S26" s="15">
        <v>2.6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697658</v>
      </c>
      <c r="H27" s="31"/>
      <c r="I27" s="31">
        <f>SUM(I20:I26)</f>
        <v>559735</v>
      </c>
      <c r="J27" s="31">
        <f>SUM(J20:J26)</f>
        <v>137923</v>
      </c>
      <c r="K27" s="31"/>
      <c r="L27" s="31"/>
      <c r="M27" s="31">
        <f>SUM(M20:M26)</f>
        <v>1865898</v>
      </c>
      <c r="N27" s="31"/>
      <c r="O27" s="31">
        <f>SUM(O20:O26)</f>
        <v>1501589</v>
      </c>
      <c r="P27" s="31">
        <f>SUM(P20:P26)</f>
        <v>364309</v>
      </c>
      <c r="Q27" s="31"/>
      <c r="R27" s="31"/>
      <c r="S27" s="31"/>
    </row>
    <row r="28" spans="1:19" x14ac:dyDescent="0.25">
      <c r="A28" s="29"/>
      <c r="B28" s="29" t="s">
        <v>74</v>
      </c>
      <c r="C28" s="32"/>
      <c r="D28" s="32"/>
      <c r="E28" s="32"/>
      <c r="F28" s="32"/>
      <c r="G28" s="32">
        <f>G27+G16</f>
        <v>1357200</v>
      </c>
      <c r="H28" s="32"/>
      <c r="I28" s="32">
        <f>I27+I16</f>
        <v>1100215</v>
      </c>
      <c r="J28" s="32">
        <f>J27+J16</f>
        <v>256985</v>
      </c>
      <c r="K28" s="32"/>
      <c r="L28" s="32"/>
      <c r="M28" s="32">
        <f>M27+M16</f>
        <v>3652528</v>
      </c>
      <c r="N28" s="32"/>
      <c r="O28" s="32">
        <f>O27+O16</f>
        <v>2998944</v>
      </c>
      <c r="P28" s="32">
        <f>P27+P16</f>
        <v>653584</v>
      </c>
      <c r="Q28" s="32"/>
      <c r="R28" s="32"/>
      <c r="S28" s="32"/>
    </row>
    <row r="29" spans="1:19" x14ac:dyDescent="0.25">
      <c r="A29" s="13"/>
      <c r="B29" s="13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</row>
    <row r="30" spans="1:19" x14ac:dyDescent="0.25">
      <c r="A30" s="125" t="s">
        <v>32</v>
      </c>
      <c r="B30" s="126"/>
      <c r="C30" s="126"/>
      <c r="D30" s="126"/>
      <c r="E30" s="126"/>
      <c r="F30" s="126"/>
      <c r="G30" s="126"/>
      <c r="H30" s="126"/>
      <c r="I30" s="126"/>
      <c r="J30" s="126"/>
      <c r="K30" s="126"/>
      <c r="L30" s="126"/>
      <c r="M30" s="126"/>
      <c r="N30" s="126"/>
      <c r="O30" s="126"/>
      <c r="P30" s="126"/>
      <c r="Q30" s="126"/>
      <c r="R30" s="126"/>
      <c r="S30" s="126"/>
    </row>
    <row r="31" spans="1:19" x14ac:dyDescent="0.25">
      <c r="A31" s="13" t="s">
        <v>17</v>
      </c>
      <c r="B31" s="14" t="s">
        <v>18</v>
      </c>
      <c r="C31" s="15">
        <v>420</v>
      </c>
      <c r="D31" s="15">
        <v>399</v>
      </c>
      <c r="E31" s="15">
        <v>20458</v>
      </c>
      <c r="F31" s="15">
        <v>19528</v>
      </c>
      <c r="G31" s="15">
        <v>93333</v>
      </c>
      <c r="H31" s="15">
        <v>1.3</v>
      </c>
      <c r="I31" s="15">
        <v>72467</v>
      </c>
      <c r="J31" s="15">
        <v>20866</v>
      </c>
      <c r="K31" s="15">
        <v>2.8</v>
      </c>
      <c r="L31" s="15">
        <v>-3.6</v>
      </c>
      <c r="M31" s="15">
        <v>202652</v>
      </c>
      <c r="N31" s="15">
        <v>-4</v>
      </c>
      <c r="O31" s="15">
        <v>160416</v>
      </c>
      <c r="P31" s="15">
        <v>42236</v>
      </c>
      <c r="Q31" s="15">
        <v>-2.7</v>
      </c>
      <c r="R31" s="15">
        <v>-8.5</v>
      </c>
      <c r="S31" s="15">
        <v>2.2000000000000002</v>
      </c>
    </row>
    <row r="32" spans="1:19" x14ac:dyDescent="0.25">
      <c r="A32" s="13" t="s">
        <v>19</v>
      </c>
      <c r="B32" s="14" t="s">
        <v>20</v>
      </c>
      <c r="C32" s="15">
        <v>564</v>
      </c>
      <c r="D32" s="15">
        <v>540</v>
      </c>
      <c r="E32" s="15">
        <v>29307</v>
      </c>
      <c r="F32" s="15">
        <v>28495</v>
      </c>
      <c r="G32" s="15">
        <v>175762</v>
      </c>
      <c r="H32" s="15">
        <v>3.6</v>
      </c>
      <c r="I32" s="15">
        <v>142479</v>
      </c>
      <c r="J32" s="15">
        <v>33283</v>
      </c>
      <c r="K32" s="15">
        <v>5.4</v>
      </c>
      <c r="L32" s="15">
        <v>-3.6</v>
      </c>
      <c r="M32" s="15">
        <v>350627</v>
      </c>
      <c r="N32" s="15">
        <v>2.2999999999999998</v>
      </c>
      <c r="O32" s="15">
        <v>286007</v>
      </c>
      <c r="P32" s="15">
        <v>64620</v>
      </c>
      <c r="Q32" s="15">
        <v>2.8</v>
      </c>
      <c r="R32" s="15">
        <v>0.4</v>
      </c>
      <c r="S32" s="15">
        <v>2</v>
      </c>
    </row>
    <row r="33" spans="1:19" x14ac:dyDescent="0.25">
      <c r="A33" s="13" t="s">
        <v>21</v>
      </c>
      <c r="B33" s="14" t="s">
        <v>22</v>
      </c>
      <c r="C33" s="15">
        <v>548</v>
      </c>
      <c r="D33" s="15">
        <v>532</v>
      </c>
      <c r="E33" s="15">
        <v>26087</v>
      </c>
      <c r="F33" s="15">
        <v>25239</v>
      </c>
      <c r="G33" s="15">
        <v>131043</v>
      </c>
      <c r="H33" s="15">
        <v>7.1</v>
      </c>
      <c r="I33" s="15">
        <v>117620</v>
      </c>
      <c r="J33" s="15">
        <v>13423</v>
      </c>
      <c r="K33" s="15">
        <v>7</v>
      </c>
      <c r="L33" s="15">
        <v>8.1999999999999993</v>
      </c>
      <c r="M33" s="15">
        <v>294985</v>
      </c>
      <c r="N33" s="15">
        <v>3.6</v>
      </c>
      <c r="O33" s="15">
        <v>266246</v>
      </c>
      <c r="P33" s="15">
        <v>28739</v>
      </c>
      <c r="Q33" s="15">
        <v>3.8</v>
      </c>
      <c r="R33" s="15">
        <v>1.7</v>
      </c>
      <c r="S33" s="15">
        <v>2.2999999999999998</v>
      </c>
    </row>
    <row r="34" spans="1:19" x14ac:dyDescent="0.25">
      <c r="A34" s="13" t="s">
        <v>23</v>
      </c>
      <c r="B34" s="14" t="s">
        <v>24</v>
      </c>
      <c r="C34" s="15">
        <v>737</v>
      </c>
      <c r="D34" s="15">
        <v>690</v>
      </c>
      <c r="E34" s="15">
        <v>39256</v>
      </c>
      <c r="F34" s="15">
        <v>37569</v>
      </c>
      <c r="G34" s="15">
        <v>169007</v>
      </c>
      <c r="H34" s="15">
        <v>6.7</v>
      </c>
      <c r="I34" s="15">
        <v>150172</v>
      </c>
      <c r="J34" s="15">
        <v>18835</v>
      </c>
      <c r="K34" s="15">
        <v>5.6</v>
      </c>
      <c r="L34" s="15">
        <v>15.9</v>
      </c>
      <c r="M34" s="15">
        <v>550008</v>
      </c>
      <c r="N34" s="15">
        <v>1.1000000000000001</v>
      </c>
      <c r="O34" s="15">
        <v>508403</v>
      </c>
      <c r="P34" s="15">
        <v>41605</v>
      </c>
      <c r="Q34" s="15">
        <v>0.6</v>
      </c>
      <c r="R34" s="15">
        <v>7</v>
      </c>
      <c r="S34" s="15">
        <v>3.3</v>
      </c>
    </row>
    <row r="35" spans="1:19" x14ac:dyDescent="0.25">
      <c r="A35" s="13" t="s">
        <v>25</v>
      </c>
      <c r="B35" s="14" t="s">
        <v>26</v>
      </c>
      <c r="C35" s="15">
        <v>851</v>
      </c>
      <c r="D35" s="15">
        <v>824</v>
      </c>
      <c r="E35" s="15">
        <v>43702</v>
      </c>
      <c r="F35" s="15">
        <v>42140</v>
      </c>
      <c r="G35" s="15">
        <v>170200</v>
      </c>
      <c r="H35" s="15">
        <v>0</v>
      </c>
      <c r="I35" s="15">
        <v>131938</v>
      </c>
      <c r="J35" s="15">
        <v>38262</v>
      </c>
      <c r="K35" s="15">
        <v>-0.7</v>
      </c>
      <c r="L35" s="15">
        <v>2.4</v>
      </c>
      <c r="M35" s="15">
        <v>503020</v>
      </c>
      <c r="N35" s="15">
        <v>-4</v>
      </c>
      <c r="O35" s="15">
        <v>392045</v>
      </c>
      <c r="P35" s="15">
        <v>110975</v>
      </c>
      <c r="Q35" s="15">
        <v>-7.8</v>
      </c>
      <c r="R35" s="15">
        <v>12.5</v>
      </c>
      <c r="S35" s="15">
        <v>3</v>
      </c>
    </row>
    <row r="36" spans="1:19" x14ac:dyDescent="0.25">
      <c r="A36" s="13" t="s">
        <v>27</v>
      </c>
      <c r="B36" s="14" t="s">
        <v>28</v>
      </c>
      <c r="C36" s="15">
        <v>114</v>
      </c>
      <c r="D36" s="15">
        <v>108</v>
      </c>
      <c r="E36" s="15">
        <v>5155</v>
      </c>
      <c r="F36" s="15">
        <v>4924</v>
      </c>
      <c r="G36" s="15">
        <v>21265</v>
      </c>
      <c r="H36" s="15">
        <v>7.5</v>
      </c>
      <c r="I36" s="15">
        <v>17119</v>
      </c>
      <c r="J36" s="15">
        <v>4146</v>
      </c>
      <c r="K36" s="15">
        <v>6.6</v>
      </c>
      <c r="L36" s="15">
        <v>11.2</v>
      </c>
      <c r="M36" s="15">
        <v>69189</v>
      </c>
      <c r="N36" s="15">
        <v>1.9</v>
      </c>
      <c r="O36" s="15">
        <v>60456</v>
      </c>
      <c r="P36" s="15">
        <v>8733</v>
      </c>
      <c r="Q36" s="15">
        <v>1.2</v>
      </c>
      <c r="R36" s="15">
        <v>7.2</v>
      </c>
      <c r="S36" s="15">
        <v>3.3</v>
      </c>
    </row>
    <row r="37" spans="1:19" x14ac:dyDescent="0.25">
      <c r="A37" s="13" t="s">
        <v>29</v>
      </c>
      <c r="B37" s="14" t="s">
        <v>30</v>
      </c>
      <c r="C37" s="15">
        <v>201</v>
      </c>
      <c r="D37" s="15">
        <v>195</v>
      </c>
      <c r="E37" s="15">
        <v>11218</v>
      </c>
      <c r="F37" s="15">
        <v>10871</v>
      </c>
      <c r="G37" s="15">
        <v>56685</v>
      </c>
      <c r="H37" s="15">
        <v>-0.3</v>
      </c>
      <c r="I37" s="15">
        <v>48216</v>
      </c>
      <c r="J37" s="15">
        <v>8469</v>
      </c>
      <c r="K37" s="15">
        <v>-2.2000000000000002</v>
      </c>
      <c r="L37" s="15">
        <v>12</v>
      </c>
      <c r="M37" s="15">
        <v>141701</v>
      </c>
      <c r="N37" s="15">
        <v>-2.2000000000000002</v>
      </c>
      <c r="O37" s="15">
        <v>122756</v>
      </c>
      <c r="P37" s="15">
        <v>18945</v>
      </c>
      <c r="Q37" s="15">
        <v>-4.0999999999999996</v>
      </c>
      <c r="R37" s="15">
        <v>12.2</v>
      </c>
      <c r="S37" s="15">
        <v>2.5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817295</v>
      </c>
      <c r="H38" s="31"/>
      <c r="I38" s="31">
        <f>SUM(I31:I37)</f>
        <v>680011</v>
      </c>
      <c r="J38" s="31">
        <f>SUM(J31:J37)</f>
        <v>137284</v>
      </c>
      <c r="K38" s="31"/>
      <c r="L38" s="31"/>
      <c r="M38" s="31">
        <f>SUM(M31:M37)</f>
        <v>2112182</v>
      </c>
      <c r="N38" s="31"/>
      <c r="O38" s="31">
        <f>SUM(O31:O37)</f>
        <v>1796329</v>
      </c>
      <c r="P38" s="31">
        <f>SUM(P31:P37)</f>
        <v>315853</v>
      </c>
      <c r="Q38" s="31"/>
      <c r="R38" s="31"/>
      <c r="S38" s="31"/>
    </row>
    <row r="39" spans="1:19" x14ac:dyDescent="0.25">
      <c r="A39" s="29"/>
      <c r="B39" s="29" t="s">
        <v>76</v>
      </c>
      <c r="C39" s="32"/>
      <c r="D39" s="32"/>
      <c r="E39" s="32"/>
      <c r="F39" s="32"/>
      <c r="G39" s="32">
        <f>G38+G27+G16</f>
        <v>2174495</v>
      </c>
      <c r="H39" s="32"/>
      <c r="I39" s="32">
        <f t="shared" ref="I39:J39" si="0">I38+I27+I16</f>
        <v>1780226</v>
      </c>
      <c r="J39" s="32">
        <f t="shared" si="0"/>
        <v>394269</v>
      </c>
      <c r="K39" s="32"/>
      <c r="L39" s="32"/>
      <c r="M39" s="32">
        <f>M38+M27+M16</f>
        <v>5764710</v>
      </c>
      <c r="N39" s="32"/>
      <c r="O39" s="32">
        <f>O38+O27+O16</f>
        <v>4795273</v>
      </c>
      <c r="P39" s="32">
        <f>P38+P27+P16</f>
        <v>969437</v>
      </c>
      <c r="Q39" s="32"/>
      <c r="R39" s="32"/>
      <c r="S39" s="32"/>
    </row>
    <row r="40" spans="1:19" x14ac:dyDescent="0.25">
      <c r="A40" s="13"/>
      <c r="B40" s="13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</row>
    <row r="41" spans="1:19" x14ac:dyDescent="0.25">
      <c r="A41" s="125" t="s">
        <v>33</v>
      </c>
      <c r="B41" s="126"/>
      <c r="C41" s="126"/>
      <c r="D41" s="126"/>
      <c r="E41" s="126"/>
      <c r="F41" s="126"/>
      <c r="G41" s="126"/>
      <c r="H41" s="126"/>
      <c r="I41" s="126"/>
      <c r="J41" s="126"/>
      <c r="K41" s="126"/>
      <c r="L41" s="126"/>
      <c r="M41" s="126"/>
      <c r="N41" s="126"/>
      <c r="O41" s="126"/>
      <c r="P41" s="126"/>
      <c r="Q41" s="126"/>
      <c r="R41" s="126"/>
      <c r="S41" s="126"/>
    </row>
    <row r="42" spans="1:19" x14ac:dyDescent="0.25">
      <c r="A42" s="13" t="s">
        <v>17</v>
      </c>
      <c r="B42" s="14" t="s">
        <v>18</v>
      </c>
      <c r="C42" s="15">
        <v>421</v>
      </c>
      <c r="D42" s="15">
        <v>408</v>
      </c>
      <c r="E42" s="15">
        <v>20479</v>
      </c>
      <c r="F42" s="15">
        <v>19885</v>
      </c>
      <c r="G42" s="15">
        <v>111521</v>
      </c>
      <c r="H42" s="15">
        <v>3.4</v>
      </c>
      <c r="I42" s="15">
        <v>80627</v>
      </c>
      <c r="J42" s="15">
        <v>30894</v>
      </c>
      <c r="K42" s="15">
        <v>-0.1</v>
      </c>
      <c r="L42" s="15">
        <v>13.8</v>
      </c>
      <c r="M42" s="15">
        <v>262487</v>
      </c>
      <c r="N42" s="15">
        <v>6.2</v>
      </c>
      <c r="O42" s="15">
        <v>188329</v>
      </c>
      <c r="P42" s="15">
        <v>74158</v>
      </c>
      <c r="Q42" s="15">
        <v>4.4000000000000004</v>
      </c>
      <c r="R42" s="15">
        <v>11.2</v>
      </c>
      <c r="S42" s="15">
        <v>2.4</v>
      </c>
    </row>
    <row r="43" spans="1:19" x14ac:dyDescent="0.25">
      <c r="A43" s="13" t="s">
        <v>19</v>
      </c>
      <c r="B43" s="14" t="s">
        <v>20</v>
      </c>
      <c r="C43" s="15">
        <v>570</v>
      </c>
      <c r="D43" s="15">
        <v>559</v>
      </c>
      <c r="E43" s="15">
        <v>29369</v>
      </c>
      <c r="F43" s="15">
        <v>28689</v>
      </c>
      <c r="G43" s="15">
        <v>182756</v>
      </c>
      <c r="H43" s="15">
        <v>-3.2</v>
      </c>
      <c r="I43" s="15">
        <v>147095</v>
      </c>
      <c r="J43" s="15">
        <v>35661</v>
      </c>
      <c r="K43" s="15">
        <v>-1.5</v>
      </c>
      <c r="L43" s="15">
        <v>-9.5</v>
      </c>
      <c r="M43" s="15">
        <v>373613</v>
      </c>
      <c r="N43" s="15">
        <v>-2.2999999999999998</v>
      </c>
      <c r="O43" s="15">
        <v>309135</v>
      </c>
      <c r="P43" s="15">
        <v>64478</v>
      </c>
      <c r="Q43" s="15">
        <v>0.6</v>
      </c>
      <c r="R43" s="15">
        <v>-14</v>
      </c>
      <c r="S43" s="15">
        <v>2</v>
      </c>
    </row>
    <row r="44" spans="1:19" x14ac:dyDescent="0.25">
      <c r="A44" s="13" t="s">
        <v>21</v>
      </c>
      <c r="B44" s="14" t="s">
        <v>22</v>
      </c>
      <c r="C44" s="15">
        <v>548</v>
      </c>
      <c r="D44" s="15">
        <v>540</v>
      </c>
      <c r="E44" s="15">
        <v>26123</v>
      </c>
      <c r="F44" s="15">
        <v>25516</v>
      </c>
      <c r="G44" s="15">
        <v>136864</v>
      </c>
      <c r="H44" s="15">
        <v>-3.1</v>
      </c>
      <c r="I44" s="15">
        <v>120852</v>
      </c>
      <c r="J44" s="15">
        <v>16012</v>
      </c>
      <c r="K44" s="15">
        <v>-2.4</v>
      </c>
      <c r="L44" s="15">
        <v>-8</v>
      </c>
      <c r="M44" s="15">
        <v>334148</v>
      </c>
      <c r="N44" s="15">
        <v>2.1</v>
      </c>
      <c r="O44" s="15">
        <v>300207</v>
      </c>
      <c r="P44" s="15">
        <v>33941</v>
      </c>
      <c r="Q44" s="15">
        <v>2.9</v>
      </c>
      <c r="R44" s="15">
        <v>-4.2</v>
      </c>
      <c r="S44" s="15">
        <v>2.4</v>
      </c>
    </row>
    <row r="45" spans="1:19" x14ac:dyDescent="0.25">
      <c r="A45" s="13" t="s">
        <v>23</v>
      </c>
      <c r="B45" s="14" t="s">
        <v>24</v>
      </c>
      <c r="C45" s="15">
        <v>735</v>
      </c>
      <c r="D45" s="15">
        <v>713</v>
      </c>
      <c r="E45" s="15">
        <v>39260</v>
      </c>
      <c r="F45" s="15">
        <v>38197</v>
      </c>
      <c r="G45" s="15">
        <v>171512</v>
      </c>
      <c r="H45" s="15">
        <v>-1.8</v>
      </c>
      <c r="I45" s="15">
        <v>150775</v>
      </c>
      <c r="J45" s="15">
        <v>20737</v>
      </c>
      <c r="K45" s="15">
        <v>-1.6</v>
      </c>
      <c r="L45" s="15">
        <v>-3.5</v>
      </c>
      <c r="M45" s="15">
        <v>584928</v>
      </c>
      <c r="N45" s="15">
        <v>2.5</v>
      </c>
      <c r="O45" s="15">
        <v>535277</v>
      </c>
      <c r="P45" s="15">
        <v>49651</v>
      </c>
      <c r="Q45" s="15">
        <v>2.9</v>
      </c>
      <c r="R45" s="15">
        <v>-1.9</v>
      </c>
      <c r="S45" s="15">
        <v>3.4</v>
      </c>
    </row>
    <row r="46" spans="1:19" x14ac:dyDescent="0.25">
      <c r="A46" s="13" t="s">
        <v>25</v>
      </c>
      <c r="B46" s="14" t="s">
        <v>26</v>
      </c>
      <c r="C46" s="15">
        <v>854</v>
      </c>
      <c r="D46" s="15">
        <v>834</v>
      </c>
      <c r="E46" s="15">
        <v>43802</v>
      </c>
      <c r="F46" s="15">
        <v>42530</v>
      </c>
      <c r="G46" s="15">
        <v>168330</v>
      </c>
      <c r="H46" s="15">
        <v>0</v>
      </c>
      <c r="I46" s="15">
        <v>142647</v>
      </c>
      <c r="J46" s="15">
        <v>25683</v>
      </c>
      <c r="K46" s="15">
        <v>1.2</v>
      </c>
      <c r="L46" s="15">
        <v>-5.7</v>
      </c>
      <c r="M46" s="15">
        <v>546402</v>
      </c>
      <c r="N46" s="15">
        <v>5.2</v>
      </c>
      <c r="O46" s="15">
        <v>463080</v>
      </c>
      <c r="P46" s="15">
        <v>83322</v>
      </c>
      <c r="Q46" s="15">
        <v>6</v>
      </c>
      <c r="R46" s="15">
        <v>0.9</v>
      </c>
      <c r="S46" s="15">
        <v>3.2</v>
      </c>
    </row>
    <row r="47" spans="1:19" x14ac:dyDescent="0.25">
      <c r="A47" s="13" t="s">
        <v>27</v>
      </c>
      <c r="B47" s="14" t="s">
        <v>28</v>
      </c>
      <c r="C47" s="15">
        <v>113</v>
      </c>
      <c r="D47" s="15">
        <v>108</v>
      </c>
      <c r="E47" s="15">
        <v>5145</v>
      </c>
      <c r="F47" s="15">
        <v>4926</v>
      </c>
      <c r="G47" s="15">
        <v>20952</v>
      </c>
      <c r="H47" s="15">
        <v>-6.3</v>
      </c>
      <c r="I47" s="15">
        <v>16577</v>
      </c>
      <c r="J47" s="15">
        <v>4375</v>
      </c>
      <c r="K47" s="15">
        <v>-11.4</v>
      </c>
      <c r="L47" s="15">
        <v>19.8</v>
      </c>
      <c r="M47" s="15">
        <v>69538</v>
      </c>
      <c r="N47" s="15">
        <v>-2.5</v>
      </c>
      <c r="O47" s="15">
        <v>59544</v>
      </c>
      <c r="P47" s="15">
        <v>9994</v>
      </c>
      <c r="Q47" s="15">
        <v>-5.7</v>
      </c>
      <c r="R47" s="15">
        <v>21.8</v>
      </c>
      <c r="S47" s="15">
        <v>3.3</v>
      </c>
    </row>
    <row r="48" spans="1:19" x14ac:dyDescent="0.25">
      <c r="A48" s="13" t="s">
        <v>29</v>
      </c>
      <c r="B48" s="14" t="s">
        <v>30</v>
      </c>
      <c r="C48" s="15">
        <v>202</v>
      </c>
      <c r="D48" s="15">
        <v>198</v>
      </c>
      <c r="E48" s="15">
        <v>11232</v>
      </c>
      <c r="F48" s="15">
        <v>10893</v>
      </c>
      <c r="G48" s="15">
        <v>54061</v>
      </c>
      <c r="H48" s="15">
        <v>-4.2</v>
      </c>
      <c r="I48" s="15">
        <v>47008</v>
      </c>
      <c r="J48" s="15">
        <v>7053</v>
      </c>
      <c r="K48" s="15">
        <v>-2.2000000000000002</v>
      </c>
      <c r="L48" s="15">
        <v>-15.6</v>
      </c>
      <c r="M48" s="15">
        <v>142249</v>
      </c>
      <c r="N48" s="15">
        <v>-1.5</v>
      </c>
      <c r="O48" s="15">
        <v>126988</v>
      </c>
      <c r="P48" s="15">
        <v>15261</v>
      </c>
      <c r="Q48" s="15">
        <v>0.7</v>
      </c>
      <c r="R48" s="15">
        <v>-17.2</v>
      </c>
      <c r="S48" s="15">
        <v>2.6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845996</v>
      </c>
      <c r="H49" s="31"/>
      <c r="I49" s="31">
        <f>SUM(I42:I48)</f>
        <v>705581</v>
      </c>
      <c r="J49" s="31">
        <f>SUM(J42:J48)</f>
        <v>140415</v>
      </c>
      <c r="K49" s="31"/>
      <c r="L49" s="31"/>
      <c r="M49" s="31">
        <f>SUM(M42:M48)</f>
        <v>2313365</v>
      </c>
      <c r="N49" s="31"/>
      <c r="O49" s="31">
        <f>SUM(O42:O48)</f>
        <v>1982560</v>
      </c>
      <c r="P49" s="31">
        <f>SUM(P42:P48)</f>
        <v>330805</v>
      </c>
      <c r="Q49" s="31"/>
      <c r="R49" s="31"/>
      <c r="S49" s="31"/>
    </row>
    <row r="50" spans="1:19" x14ac:dyDescent="0.25">
      <c r="A50" s="29"/>
      <c r="B50" s="29" t="s">
        <v>77</v>
      </c>
      <c r="C50" s="32"/>
      <c r="D50" s="32"/>
      <c r="E50" s="32"/>
      <c r="F50" s="32"/>
      <c r="G50" s="32">
        <f>G49+G38+G27+G16</f>
        <v>3020491</v>
      </c>
      <c r="H50" s="32"/>
      <c r="I50" s="32">
        <f>I49+I38+I27+I16</f>
        <v>2485807</v>
      </c>
      <c r="J50" s="32">
        <f>J49+J38+J27+J16</f>
        <v>534684</v>
      </c>
      <c r="K50" s="32"/>
      <c r="L50" s="32"/>
      <c r="M50" s="32">
        <f>M49+M38+M27+M16</f>
        <v>8078075</v>
      </c>
      <c r="N50" s="32"/>
      <c r="O50" s="32">
        <f>O49+O38+O27+O16</f>
        <v>6777833</v>
      </c>
      <c r="P50" s="32">
        <f>P49+P38+P27+P16</f>
        <v>1300242</v>
      </c>
      <c r="Q50" s="32"/>
      <c r="R50" s="32"/>
      <c r="S50" s="32"/>
    </row>
    <row r="51" spans="1:19" x14ac:dyDescent="0.25">
      <c r="A51" s="13"/>
      <c r="B51" s="13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</row>
    <row r="52" spans="1:19" x14ac:dyDescent="0.25">
      <c r="A52" s="125" t="s">
        <v>34</v>
      </c>
      <c r="B52" s="126"/>
      <c r="C52" s="126"/>
      <c r="D52" s="126"/>
      <c r="E52" s="126"/>
      <c r="F52" s="126"/>
      <c r="G52" s="126"/>
      <c r="H52" s="126"/>
      <c r="I52" s="126"/>
      <c r="J52" s="126"/>
      <c r="K52" s="126"/>
      <c r="L52" s="126"/>
      <c r="M52" s="126"/>
      <c r="N52" s="126"/>
      <c r="O52" s="126"/>
      <c r="P52" s="126"/>
      <c r="Q52" s="126"/>
      <c r="R52" s="126"/>
      <c r="S52" s="126"/>
    </row>
    <row r="53" spans="1:19" x14ac:dyDescent="0.25">
      <c r="A53" s="13" t="s">
        <v>17</v>
      </c>
      <c r="B53" s="14" t="s">
        <v>18</v>
      </c>
      <c r="C53" s="15">
        <v>420</v>
      </c>
      <c r="D53" s="15">
        <v>411</v>
      </c>
      <c r="E53" s="15">
        <v>20477</v>
      </c>
      <c r="F53" s="15">
        <v>19902</v>
      </c>
      <c r="G53" s="15">
        <v>128973</v>
      </c>
      <c r="H53" s="15">
        <v>0.8</v>
      </c>
      <c r="I53" s="15">
        <v>99802</v>
      </c>
      <c r="J53" s="15">
        <v>29171</v>
      </c>
      <c r="K53" s="15">
        <v>4.0999999999999996</v>
      </c>
      <c r="L53" s="15">
        <v>-9</v>
      </c>
      <c r="M53" s="15">
        <v>274903</v>
      </c>
      <c r="N53" s="15">
        <v>-5.3</v>
      </c>
      <c r="O53" s="15">
        <v>211249</v>
      </c>
      <c r="P53" s="15">
        <v>63654</v>
      </c>
      <c r="Q53" s="15">
        <v>-1.3</v>
      </c>
      <c r="R53" s="15">
        <v>-16.3</v>
      </c>
      <c r="S53" s="15">
        <v>2.1</v>
      </c>
    </row>
    <row r="54" spans="1:19" x14ac:dyDescent="0.25">
      <c r="A54" s="13" t="s">
        <v>19</v>
      </c>
      <c r="B54" s="14" t="s">
        <v>20</v>
      </c>
      <c r="C54" s="15">
        <v>571</v>
      </c>
      <c r="D54" s="15">
        <v>564</v>
      </c>
      <c r="E54" s="15">
        <v>29438</v>
      </c>
      <c r="F54" s="15">
        <v>28761</v>
      </c>
      <c r="G54" s="15">
        <v>217266</v>
      </c>
      <c r="H54" s="15">
        <v>1.3</v>
      </c>
      <c r="I54" s="15">
        <v>178178</v>
      </c>
      <c r="J54" s="15">
        <v>39088</v>
      </c>
      <c r="K54" s="15">
        <v>3.3</v>
      </c>
      <c r="L54" s="15">
        <v>-6.9</v>
      </c>
      <c r="M54" s="15">
        <v>422793</v>
      </c>
      <c r="N54" s="15">
        <v>-0.9</v>
      </c>
      <c r="O54" s="15">
        <v>351877</v>
      </c>
      <c r="P54" s="15">
        <v>70916</v>
      </c>
      <c r="Q54" s="15">
        <v>1.3</v>
      </c>
      <c r="R54" s="15">
        <v>-10.4</v>
      </c>
      <c r="S54" s="15">
        <v>1.9</v>
      </c>
    </row>
    <row r="55" spans="1:19" x14ac:dyDescent="0.25">
      <c r="A55" s="13" t="s">
        <v>21</v>
      </c>
      <c r="B55" s="14" t="s">
        <v>22</v>
      </c>
      <c r="C55" s="15">
        <v>549</v>
      </c>
      <c r="D55" s="15">
        <v>544</v>
      </c>
      <c r="E55" s="15">
        <v>26138</v>
      </c>
      <c r="F55" s="15">
        <v>25567</v>
      </c>
      <c r="G55" s="15">
        <v>172227</v>
      </c>
      <c r="H55" s="15">
        <v>3.7</v>
      </c>
      <c r="I55" s="15">
        <v>153567</v>
      </c>
      <c r="J55" s="15">
        <v>18660</v>
      </c>
      <c r="K55" s="15">
        <v>3.1</v>
      </c>
      <c r="L55" s="15">
        <v>8.9</v>
      </c>
      <c r="M55" s="15">
        <v>385236</v>
      </c>
      <c r="N55" s="15">
        <v>-2.2999999999999998</v>
      </c>
      <c r="O55" s="15">
        <v>345660</v>
      </c>
      <c r="P55" s="15">
        <v>39576</v>
      </c>
      <c r="Q55" s="15">
        <v>-3.2</v>
      </c>
      <c r="R55" s="15">
        <v>6.3</v>
      </c>
      <c r="S55" s="15">
        <v>2.2000000000000002</v>
      </c>
    </row>
    <row r="56" spans="1:19" x14ac:dyDescent="0.25">
      <c r="A56" s="13" t="s">
        <v>23</v>
      </c>
      <c r="B56" s="14" t="s">
        <v>24</v>
      </c>
      <c r="C56" s="15">
        <v>732</v>
      </c>
      <c r="D56" s="15">
        <v>711</v>
      </c>
      <c r="E56" s="15">
        <v>39068</v>
      </c>
      <c r="F56" s="15">
        <v>37989</v>
      </c>
      <c r="G56" s="15">
        <v>203378</v>
      </c>
      <c r="H56" s="15">
        <v>3.6</v>
      </c>
      <c r="I56" s="15">
        <v>179701</v>
      </c>
      <c r="J56" s="15">
        <v>23677</v>
      </c>
      <c r="K56" s="15">
        <v>2.6</v>
      </c>
      <c r="L56" s="15">
        <v>12</v>
      </c>
      <c r="M56" s="15">
        <v>636875</v>
      </c>
      <c r="N56" s="15">
        <v>0.5</v>
      </c>
      <c r="O56" s="15">
        <v>582596</v>
      </c>
      <c r="P56" s="15">
        <v>54279</v>
      </c>
      <c r="Q56" s="15">
        <v>0.2</v>
      </c>
      <c r="R56" s="15">
        <v>3.9</v>
      </c>
      <c r="S56" s="15">
        <v>3.1</v>
      </c>
    </row>
    <row r="57" spans="1:19" x14ac:dyDescent="0.25">
      <c r="A57" s="13" t="s">
        <v>25</v>
      </c>
      <c r="B57" s="14" t="s">
        <v>26</v>
      </c>
      <c r="C57" s="15">
        <v>850</v>
      </c>
      <c r="D57" s="15">
        <v>838</v>
      </c>
      <c r="E57" s="15">
        <v>43680</v>
      </c>
      <c r="F57" s="15">
        <v>42518</v>
      </c>
      <c r="G57" s="15">
        <v>198000</v>
      </c>
      <c r="H57" s="15">
        <v>-4.3</v>
      </c>
      <c r="I57" s="15">
        <v>166999</v>
      </c>
      <c r="J57" s="15">
        <v>31001</v>
      </c>
      <c r="K57" s="15">
        <v>-3.8</v>
      </c>
      <c r="L57" s="15">
        <v>-7</v>
      </c>
      <c r="M57" s="15">
        <v>554061</v>
      </c>
      <c r="N57" s="15">
        <v>-12.4</v>
      </c>
      <c r="O57" s="15">
        <v>465127</v>
      </c>
      <c r="P57" s="15">
        <v>88934</v>
      </c>
      <c r="Q57" s="15">
        <v>-11.9</v>
      </c>
      <c r="R57" s="15">
        <v>-15.1</v>
      </c>
      <c r="S57" s="15">
        <v>2.8</v>
      </c>
    </row>
    <row r="58" spans="1:19" x14ac:dyDescent="0.25">
      <c r="A58" s="13" t="s">
        <v>27</v>
      </c>
      <c r="B58" s="14" t="s">
        <v>28</v>
      </c>
      <c r="C58" s="15">
        <v>113</v>
      </c>
      <c r="D58" s="15">
        <v>108</v>
      </c>
      <c r="E58" s="15">
        <v>5156</v>
      </c>
      <c r="F58" s="15">
        <v>4958</v>
      </c>
      <c r="G58" s="15">
        <v>25601</v>
      </c>
      <c r="H58" s="15">
        <v>6.7</v>
      </c>
      <c r="I58" s="15">
        <v>20702</v>
      </c>
      <c r="J58" s="15">
        <v>4899</v>
      </c>
      <c r="K58" s="15">
        <v>2.7</v>
      </c>
      <c r="L58" s="15">
        <v>27.3</v>
      </c>
      <c r="M58" s="15">
        <v>76539</v>
      </c>
      <c r="N58" s="15">
        <v>3.3</v>
      </c>
      <c r="O58" s="15">
        <v>65764</v>
      </c>
      <c r="P58" s="15">
        <v>10775</v>
      </c>
      <c r="Q58" s="15">
        <v>0.4</v>
      </c>
      <c r="R58" s="15">
        <v>25.8</v>
      </c>
      <c r="S58" s="15">
        <v>3</v>
      </c>
    </row>
    <row r="59" spans="1:19" x14ac:dyDescent="0.25">
      <c r="A59" s="13" t="s">
        <v>29</v>
      </c>
      <c r="B59" s="14" t="s">
        <v>30</v>
      </c>
      <c r="C59" s="15">
        <v>202</v>
      </c>
      <c r="D59" s="15">
        <v>198</v>
      </c>
      <c r="E59" s="15">
        <v>11249</v>
      </c>
      <c r="F59" s="15">
        <v>10883</v>
      </c>
      <c r="G59" s="15">
        <v>66391</v>
      </c>
      <c r="H59" s="15">
        <v>12</v>
      </c>
      <c r="I59" s="15">
        <v>57353</v>
      </c>
      <c r="J59" s="15">
        <v>9038</v>
      </c>
      <c r="K59" s="15">
        <v>11.3</v>
      </c>
      <c r="L59" s="15">
        <v>16.8</v>
      </c>
      <c r="M59" s="15">
        <v>156927</v>
      </c>
      <c r="N59" s="15">
        <v>9.8000000000000007</v>
      </c>
      <c r="O59" s="15">
        <v>137675</v>
      </c>
      <c r="P59" s="15">
        <v>19252</v>
      </c>
      <c r="Q59" s="15">
        <v>8.3000000000000007</v>
      </c>
      <c r="R59" s="15">
        <v>22.1</v>
      </c>
      <c r="S59" s="15">
        <v>2.4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1011836</v>
      </c>
      <c r="H60" s="31"/>
      <c r="I60" s="31">
        <f>SUM(I53:I59)</f>
        <v>856302</v>
      </c>
      <c r="J60" s="31">
        <f>SUM(J53:J59)</f>
        <v>155534</v>
      </c>
      <c r="K60" s="31"/>
      <c r="L60" s="31"/>
      <c r="M60" s="31">
        <f>SUM(M53:M59)</f>
        <v>2507334</v>
      </c>
      <c r="N60" s="31"/>
      <c r="O60" s="31">
        <f>SUM(O53:O59)</f>
        <v>2159948</v>
      </c>
      <c r="P60" s="31">
        <f>SUM(P53:P59)</f>
        <v>347386</v>
      </c>
      <c r="Q60" s="31"/>
      <c r="R60" s="31"/>
      <c r="S60" s="31"/>
    </row>
    <row r="61" spans="1:19" x14ac:dyDescent="0.25">
      <c r="A61" s="29"/>
      <c r="B61" s="29" t="s">
        <v>78</v>
      </c>
      <c r="C61" s="32"/>
      <c r="D61" s="32"/>
      <c r="E61" s="32"/>
      <c r="F61" s="32"/>
      <c r="G61" s="32">
        <f>G60+G49+G38+G27+G16</f>
        <v>4032327</v>
      </c>
      <c r="H61" s="32"/>
      <c r="I61" s="32">
        <f>I60+I49+I38+I27+I16</f>
        <v>3342109</v>
      </c>
      <c r="J61" s="32">
        <f>J60+J49+J38+J27+J16</f>
        <v>690218</v>
      </c>
      <c r="K61" s="32"/>
      <c r="L61" s="32"/>
      <c r="M61" s="32">
        <f>M60+M49+M38+M27+M16</f>
        <v>10585409</v>
      </c>
      <c r="N61" s="32"/>
      <c r="O61" s="32">
        <f>O60+O49+O38+O27+O16</f>
        <v>8937781</v>
      </c>
      <c r="P61" s="32">
        <f>P60+P49+P38+P27+P16</f>
        <v>1647628</v>
      </c>
      <c r="Q61" s="32"/>
      <c r="R61" s="32"/>
      <c r="S61" s="32"/>
    </row>
    <row r="62" spans="1:19" x14ac:dyDescent="0.25">
      <c r="A62" s="13"/>
      <c r="B62" s="13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</row>
    <row r="63" spans="1:19" x14ac:dyDescent="0.25">
      <c r="A63" s="125" t="s">
        <v>35</v>
      </c>
      <c r="B63" s="126"/>
      <c r="C63" s="126"/>
      <c r="D63" s="126"/>
      <c r="E63" s="126"/>
      <c r="F63" s="126"/>
      <c r="G63" s="126"/>
      <c r="H63" s="126"/>
      <c r="I63" s="126"/>
      <c r="J63" s="126"/>
      <c r="K63" s="126"/>
      <c r="L63" s="126"/>
      <c r="M63" s="126"/>
      <c r="N63" s="126"/>
      <c r="O63" s="126"/>
      <c r="P63" s="126"/>
      <c r="Q63" s="126"/>
      <c r="R63" s="126"/>
      <c r="S63" s="126"/>
    </row>
    <row r="64" spans="1:19" x14ac:dyDescent="0.25">
      <c r="A64" s="13" t="s">
        <v>17</v>
      </c>
      <c r="B64" s="14" t="s">
        <v>18</v>
      </c>
      <c r="C64" s="15">
        <v>420</v>
      </c>
      <c r="D64" s="15">
        <v>413</v>
      </c>
      <c r="E64" s="15">
        <v>20508</v>
      </c>
      <c r="F64" s="15">
        <v>19936</v>
      </c>
      <c r="G64" s="15">
        <v>137969</v>
      </c>
      <c r="H64" s="15">
        <v>9.4</v>
      </c>
      <c r="I64" s="15">
        <v>104802</v>
      </c>
      <c r="J64" s="15">
        <v>33167</v>
      </c>
      <c r="K64" s="15">
        <v>9.5</v>
      </c>
      <c r="L64" s="15">
        <v>9.3000000000000007</v>
      </c>
      <c r="M64" s="15">
        <v>306534</v>
      </c>
      <c r="N64" s="15">
        <v>10.1</v>
      </c>
      <c r="O64" s="15">
        <v>231143</v>
      </c>
      <c r="P64" s="15">
        <v>75391</v>
      </c>
      <c r="Q64" s="15">
        <v>8.5</v>
      </c>
      <c r="R64" s="15">
        <v>15.4</v>
      </c>
      <c r="S64" s="15">
        <v>2.2000000000000002</v>
      </c>
    </row>
    <row r="65" spans="1:19" x14ac:dyDescent="0.25">
      <c r="A65" s="13" t="s">
        <v>19</v>
      </c>
      <c r="B65" s="14" t="s">
        <v>20</v>
      </c>
      <c r="C65" s="15">
        <v>569</v>
      </c>
      <c r="D65" s="15">
        <v>563</v>
      </c>
      <c r="E65" s="15">
        <v>29574</v>
      </c>
      <c r="F65" s="15">
        <v>28990</v>
      </c>
      <c r="G65" s="15">
        <v>229110</v>
      </c>
      <c r="H65" s="15">
        <v>7.2</v>
      </c>
      <c r="I65" s="15">
        <v>184751</v>
      </c>
      <c r="J65" s="15">
        <v>44359</v>
      </c>
      <c r="K65" s="15">
        <v>4.2</v>
      </c>
      <c r="L65" s="15">
        <v>22.4</v>
      </c>
      <c r="M65" s="15">
        <v>456765</v>
      </c>
      <c r="N65" s="15">
        <v>9.3000000000000007</v>
      </c>
      <c r="O65" s="15">
        <v>371561</v>
      </c>
      <c r="P65" s="15">
        <v>85204</v>
      </c>
      <c r="Q65" s="15">
        <v>6.4</v>
      </c>
      <c r="R65" s="15">
        <v>24.3</v>
      </c>
      <c r="S65" s="15">
        <v>2</v>
      </c>
    </row>
    <row r="66" spans="1:19" x14ac:dyDescent="0.25">
      <c r="A66" s="13" t="s">
        <v>21</v>
      </c>
      <c r="B66" s="14" t="s">
        <v>22</v>
      </c>
      <c r="C66" s="15">
        <v>551</v>
      </c>
      <c r="D66" s="15">
        <v>545</v>
      </c>
      <c r="E66" s="15">
        <v>26327</v>
      </c>
      <c r="F66" s="15">
        <v>25734</v>
      </c>
      <c r="G66" s="15">
        <v>176478</v>
      </c>
      <c r="H66" s="15">
        <v>-1.3</v>
      </c>
      <c r="I66" s="15">
        <v>158753</v>
      </c>
      <c r="J66" s="15">
        <v>17725</v>
      </c>
      <c r="K66" s="15">
        <v>0.6</v>
      </c>
      <c r="L66" s="15">
        <v>-15.2</v>
      </c>
      <c r="M66" s="15">
        <v>394952</v>
      </c>
      <c r="N66" s="15">
        <v>-0.1</v>
      </c>
      <c r="O66" s="15">
        <v>355202</v>
      </c>
      <c r="P66" s="15">
        <v>39750</v>
      </c>
      <c r="Q66" s="15">
        <v>1.1000000000000001</v>
      </c>
      <c r="R66" s="15">
        <v>-9.9</v>
      </c>
      <c r="S66" s="15">
        <v>2.2000000000000002</v>
      </c>
    </row>
    <row r="67" spans="1:19" x14ac:dyDescent="0.25">
      <c r="A67" s="13" t="s">
        <v>23</v>
      </c>
      <c r="B67" s="14" t="s">
        <v>24</v>
      </c>
      <c r="C67" s="15">
        <v>729</v>
      </c>
      <c r="D67" s="15">
        <v>713</v>
      </c>
      <c r="E67" s="15">
        <v>39000</v>
      </c>
      <c r="F67" s="15">
        <v>38004</v>
      </c>
      <c r="G67" s="15">
        <v>212218</v>
      </c>
      <c r="H67" s="15">
        <v>1.9</v>
      </c>
      <c r="I67" s="15">
        <v>187034</v>
      </c>
      <c r="J67" s="15">
        <v>25184</v>
      </c>
      <c r="K67" s="15">
        <v>1.8</v>
      </c>
      <c r="L67" s="15">
        <v>2.4</v>
      </c>
      <c r="M67" s="15">
        <v>664392</v>
      </c>
      <c r="N67" s="15">
        <v>3.8</v>
      </c>
      <c r="O67" s="15">
        <v>603087</v>
      </c>
      <c r="P67" s="15">
        <v>61305</v>
      </c>
      <c r="Q67" s="15">
        <v>4.4000000000000004</v>
      </c>
      <c r="R67" s="15">
        <v>-2.2999999999999998</v>
      </c>
      <c r="S67" s="15">
        <v>3.1</v>
      </c>
    </row>
    <row r="68" spans="1:19" x14ac:dyDescent="0.25">
      <c r="A68" s="13" t="s">
        <v>25</v>
      </c>
      <c r="B68" s="14" t="s">
        <v>26</v>
      </c>
      <c r="C68" s="15">
        <v>847</v>
      </c>
      <c r="D68" s="15">
        <v>832</v>
      </c>
      <c r="E68" s="15">
        <v>43530</v>
      </c>
      <c r="F68" s="15">
        <v>42478</v>
      </c>
      <c r="G68" s="15">
        <v>206536</v>
      </c>
      <c r="H68" s="15">
        <v>7.8</v>
      </c>
      <c r="I68" s="15">
        <v>177749</v>
      </c>
      <c r="J68" s="15">
        <v>28787</v>
      </c>
      <c r="K68" s="15">
        <v>8.1</v>
      </c>
      <c r="L68" s="15">
        <v>5.5</v>
      </c>
      <c r="M68" s="15">
        <v>618903</v>
      </c>
      <c r="N68" s="15">
        <v>11.4</v>
      </c>
      <c r="O68" s="15">
        <v>529334</v>
      </c>
      <c r="P68" s="15">
        <v>89569</v>
      </c>
      <c r="Q68" s="15">
        <v>11.8</v>
      </c>
      <c r="R68" s="15">
        <v>8.8000000000000007</v>
      </c>
      <c r="S68" s="15">
        <v>3</v>
      </c>
    </row>
    <row r="69" spans="1:19" x14ac:dyDescent="0.25">
      <c r="A69" s="13" t="s">
        <v>27</v>
      </c>
      <c r="B69" s="14" t="s">
        <v>28</v>
      </c>
      <c r="C69" s="15">
        <v>112</v>
      </c>
      <c r="D69" s="15">
        <v>108</v>
      </c>
      <c r="E69" s="15">
        <v>5156</v>
      </c>
      <c r="F69" s="15">
        <v>4944</v>
      </c>
      <c r="G69" s="15">
        <v>24032</v>
      </c>
      <c r="H69" s="15">
        <v>0.1</v>
      </c>
      <c r="I69" s="15">
        <v>18934</v>
      </c>
      <c r="J69" s="15">
        <v>5098</v>
      </c>
      <c r="K69" s="15">
        <v>-3</v>
      </c>
      <c r="L69" s="15">
        <v>13.3</v>
      </c>
      <c r="M69" s="15">
        <v>75076</v>
      </c>
      <c r="N69" s="15">
        <v>-1.5</v>
      </c>
      <c r="O69" s="15">
        <v>63614</v>
      </c>
      <c r="P69" s="15">
        <v>11462</v>
      </c>
      <c r="Q69" s="15">
        <v>-3.9</v>
      </c>
      <c r="R69" s="15">
        <v>14.3</v>
      </c>
      <c r="S69" s="15">
        <v>3.1</v>
      </c>
    </row>
    <row r="70" spans="1:19" x14ac:dyDescent="0.25">
      <c r="A70" s="13" t="s">
        <v>29</v>
      </c>
      <c r="B70" s="14" t="s">
        <v>30</v>
      </c>
      <c r="C70" s="15">
        <v>202</v>
      </c>
      <c r="D70" s="15">
        <v>198</v>
      </c>
      <c r="E70" s="15">
        <v>11253</v>
      </c>
      <c r="F70" s="15">
        <v>10920</v>
      </c>
      <c r="G70" s="15">
        <v>62681</v>
      </c>
      <c r="H70" s="15">
        <v>-0.6</v>
      </c>
      <c r="I70" s="15">
        <v>54547</v>
      </c>
      <c r="J70" s="15">
        <v>8134</v>
      </c>
      <c r="K70" s="15">
        <v>-2.2999999999999998</v>
      </c>
      <c r="L70" s="15">
        <v>12.3</v>
      </c>
      <c r="M70" s="15">
        <v>151366</v>
      </c>
      <c r="N70" s="15">
        <v>0.6</v>
      </c>
      <c r="O70" s="15">
        <v>134257</v>
      </c>
      <c r="P70" s="15">
        <v>17109</v>
      </c>
      <c r="Q70" s="15">
        <v>-0.6</v>
      </c>
      <c r="R70" s="15">
        <v>10.4</v>
      </c>
      <c r="S70" s="15">
        <v>2.4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1049024</v>
      </c>
      <c r="H71" s="31"/>
      <c r="I71" s="31">
        <f>SUM(I64:I70)</f>
        <v>886570</v>
      </c>
      <c r="J71" s="31">
        <f>SUM(J64:J70)</f>
        <v>162454</v>
      </c>
      <c r="K71" s="31"/>
      <c r="L71" s="31"/>
      <c r="M71" s="31">
        <f>SUM(M64:M70)</f>
        <v>2667988</v>
      </c>
      <c r="N71" s="31"/>
      <c r="O71" s="31">
        <f>SUM(O64:O70)</f>
        <v>2288198</v>
      </c>
      <c r="P71" s="31">
        <f>SUM(P64:P70)</f>
        <v>379790</v>
      </c>
      <c r="Q71" s="31"/>
      <c r="R71" s="31"/>
      <c r="S71" s="31"/>
    </row>
    <row r="72" spans="1:19" x14ac:dyDescent="0.25">
      <c r="A72" s="29"/>
      <c r="B72" s="29" t="s">
        <v>79</v>
      </c>
      <c r="C72" s="32"/>
      <c r="D72" s="32"/>
      <c r="E72" s="32"/>
      <c r="F72" s="32"/>
      <c r="G72" s="32">
        <f>G71+G60+G49+G38+G27+G16</f>
        <v>5081351</v>
      </c>
      <c r="H72" s="32"/>
      <c r="I72" s="32">
        <f>I71+I60+I49+I38+I27+I16</f>
        <v>4228679</v>
      </c>
      <c r="J72" s="32">
        <f>J71+J60+J49+J38+J27+J16</f>
        <v>852672</v>
      </c>
      <c r="K72" s="32"/>
      <c r="L72" s="32"/>
      <c r="M72" s="32">
        <f>M71+M60+M49+M38+M27+M16</f>
        <v>13253397</v>
      </c>
      <c r="N72" s="32"/>
      <c r="O72" s="32">
        <f>O71+O60+O49+O38+O27+O16</f>
        <v>11225979</v>
      </c>
      <c r="P72" s="32">
        <f>P71+P60+P49+P38+P27+P16</f>
        <v>2027418</v>
      </c>
      <c r="Q72" s="32"/>
      <c r="R72" s="32"/>
      <c r="S72" s="32"/>
    </row>
    <row r="73" spans="1:19" x14ac:dyDescent="0.25">
      <c r="A73" s="13"/>
      <c r="B73" s="13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</row>
    <row r="74" spans="1:19" x14ac:dyDescent="0.25">
      <c r="A74" s="125" t="s">
        <v>36</v>
      </c>
      <c r="B74" s="126"/>
      <c r="C74" s="126"/>
      <c r="D74" s="126"/>
      <c r="E74" s="126"/>
      <c r="F74" s="126"/>
      <c r="G74" s="126"/>
      <c r="H74" s="126"/>
      <c r="I74" s="126"/>
      <c r="J74" s="126"/>
      <c r="K74" s="126"/>
      <c r="L74" s="126"/>
      <c r="M74" s="126"/>
      <c r="N74" s="126"/>
      <c r="O74" s="126"/>
      <c r="P74" s="126"/>
      <c r="Q74" s="126"/>
      <c r="R74" s="126"/>
      <c r="S74" s="126"/>
    </row>
    <row r="75" spans="1:19" x14ac:dyDescent="0.25">
      <c r="A75" s="13" t="s">
        <v>17</v>
      </c>
      <c r="B75" s="14" t="s">
        <v>18</v>
      </c>
      <c r="C75" s="15">
        <v>427</v>
      </c>
      <c r="D75" s="15">
        <v>419</v>
      </c>
      <c r="E75" s="15">
        <v>20756</v>
      </c>
      <c r="F75" s="15">
        <v>20162</v>
      </c>
      <c r="G75" s="15">
        <v>137219</v>
      </c>
      <c r="H75" s="15">
        <v>4.7</v>
      </c>
      <c r="I75" s="15">
        <v>99444</v>
      </c>
      <c r="J75" s="15">
        <v>37775</v>
      </c>
      <c r="K75" s="15">
        <v>7</v>
      </c>
      <c r="L75" s="15">
        <v>-0.9</v>
      </c>
      <c r="M75" s="15">
        <v>340278</v>
      </c>
      <c r="N75" s="15">
        <v>4.8</v>
      </c>
      <c r="O75" s="15">
        <v>239198</v>
      </c>
      <c r="P75" s="15">
        <v>101080</v>
      </c>
      <c r="Q75" s="15">
        <v>6.9</v>
      </c>
      <c r="R75" s="15">
        <v>0.3</v>
      </c>
      <c r="S75" s="15">
        <v>2.5</v>
      </c>
    </row>
    <row r="76" spans="1:19" x14ac:dyDescent="0.25">
      <c r="A76" s="13" t="s">
        <v>19</v>
      </c>
      <c r="B76" s="14" t="s">
        <v>20</v>
      </c>
      <c r="C76" s="15">
        <v>570</v>
      </c>
      <c r="D76" s="15">
        <v>564</v>
      </c>
      <c r="E76" s="15">
        <v>29582</v>
      </c>
      <c r="F76" s="15">
        <v>29115</v>
      </c>
      <c r="G76" s="15">
        <v>209751</v>
      </c>
      <c r="H76" s="15">
        <v>3.6</v>
      </c>
      <c r="I76" s="15">
        <v>166746</v>
      </c>
      <c r="J76" s="15">
        <v>43005</v>
      </c>
      <c r="K76" s="15">
        <v>4.2</v>
      </c>
      <c r="L76" s="15">
        <v>1.4</v>
      </c>
      <c r="M76" s="15">
        <v>445499</v>
      </c>
      <c r="N76" s="15">
        <v>4.2</v>
      </c>
      <c r="O76" s="15">
        <v>360677</v>
      </c>
      <c r="P76" s="15">
        <v>84822</v>
      </c>
      <c r="Q76" s="15">
        <v>5.2</v>
      </c>
      <c r="R76" s="15">
        <v>0.3</v>
      </c>
      <c r="S76" s="15">
        <v>2.1</v>
      </c>
    </row>
    <row r="77" spans="1:19" x14ac:dyDescent="0.25">
      <c r="A77" s="13" t="s">
        <v>21</v>
      </c>
      <c r="B77" s="14" t="s">
        <v>22</v>
      </c>
      <c r="C77" s="15">
        <v>552</v>
      </c>
      <c r="D77" s="15">
        <v>549</v>
      </c>
      <c r="E77" s="15">
        <v>26423</v>
      </c>
      <c r="F77" s="15">
        <v>25908</v>
      </c>
      <c r="G77" s="15">
        <v>164654</v>
      </c>
      <c r="H77" s="15">
        <v>0.7</v>
      </c>
      <c r="I77" s="15">
        <v>141747</v>
      </c>
      <c r="J77" s="15">
        <v>22907</v>
      </c>
      <c r="K77" s="15">
        <v>1.4</v>
      </c>
      <c r="L77" s="15">
        <v>-3.3</v>
      </c>
      <c r="M77" s="15">
        <v>375150</v>
      </c>
      <c r="N77" s="15">
        <v>1.6</v>
      </c>
      <c r="O77" s="15">
        <v>323119</v>
      </c>
      <c r="P77" s="15">
        <v>52031</v>
      </c>
      <c r="Q77" s="15">
        <v>1.5</v>
      </c>
      <c r="R77" s="15">
        <v>2.5</v>
      </c>
      <c r="S77" s="15">
        <v>2.2999999999999998</v>
      </c>
    </row>
    <row r="78" spans="1:19" x14ac:dyDescent="0.25">
      <c r="A78" s="13" t="s">
        <v>23</v>
      </c>
      <c r="B78" s="14" t="s">
        <v>24</v>
      </c>
      <c r="C78" s="15">
        <v>728</v>
      </c>
      <c r="D78" s="15">
        <v>714</v>
      </c>
      <c r="E78" s="15">
        <v>39212</v>
      </c>
      <c r="F78" s="15">
        <v>38190</v>
      </c>
      <c r="G78" s="15">
        <v>198553</v>
      </c>
      <c r="H78" s="15">
        <v>6.6</v>
      </c>
      <c r="I78" s="15">
        <v>174455</v>
      </c>
      <c r="J78" s="15">
        <v>24098</v>
      </c>
      <c r="K78" s="15">
        <v>7.2</v>
      </c>
      <c r="L78" s="15">
        <v>2.5</v>
      </c>
      <c r="M78" s="15">
        <v>685703</v>
      </c>
      <c r="N78" s="15">
        <v>5.3</v>
      </c>
      <c r="O78" s="15">
        <v>620824</v>
      </c>
      <c r="P78" s="15">
        <v>64879</v>
      </c>
      <c r="Q78" s="15">
        <v>5.5</v>
      </c>
      <c r="R78" s="15">
        <v>4.2</v>
      </c>
      <c r="S78" s="15">
        <v>3.5</v>
      </c>
    </row>
    <row r="79" spans="1:19" x14ac:dyDescent="0.25">
      <c r="A79" s="13" t="s">
        <v>25</v>
      </c>
      <c r="B79" s="14" t="s">
        <v>26</v>
      </c>
      <c r="C79" s="15">
        <v>847</v>
      </c>
      <c r="D79" s="15">
        <v>833</v>
      </c>
      <c r="E79" s="15">
        <v>43523</v>
      </c>
      <c r="F79" s="15">
        <v>42447</v>
      </c>
      <c r="G79" s="15">
        <v>194823</v>
      </c>
      <c r="H79" s="15">
        <v>0.6</v>
      </c>
      <c r="I79" s="15">
        <v>157615</v>
      </c>
      <c r="J79" s="15">
        <v>37208</v>
      </c>
      <c r="K79" s="15">
        <v>0.3</v>
      </c>
      <c r="L79" s="15">
        <v>2.1</v>
      </c>
      <c r="M79" s="15">
        <v>677085</v>
      </c>
      <c r="N79" s="15">
        <v>1.6</v>
      </c>
      <c r="O79" s="15">
        <v>531756</v>
      </c>
      <c r="P79" s="15">
        <v>145329</v>
      </c>
      <c r="Q79" s="15">
        <v>0.6</v>
      </c>
      <c r="R79" s="15">
        <v>5.4</v>
      </c>
      <c r="S79" s="15">
        <v>3.5</v>
      </c>
    </row>
    <row r="80" spans="1:19" x14ac:dyDescent="0.25">
      <c r="A80" s="13" t="s">
        <v>27</v>
      </c>
      <c r="B80" s="14" t="s">
        <v>28</v>
      </c>
      <c r="C80" s="15">
        <v>110</v>
      </c>
      <c r="D80" s="15">
        <v>106</v>
      </c>
      <c r="E80" s="15">
        <v>5107</v>
      </c>
      <c r="F80" s="15">
        <v>4912</v>
      </c>
      <c r="G80" s="15">
        <v>21797</v>
      </c>
      <c r="H80" s="15">
        <v>4.9000000000000004</v>
      </c>
      <c r="I80" s="15">
        <v>16806</v>
      </c>
      <c r="J80" s="15">
        <v>4991</v>
      </c>
      <c r="K80" s="15">
        <v>1.7</v>
      </c>
      <c r="L80" s="15">
        <v>17.5</v>
      </c>
      <c r="M80" s="15">
        <v>74658</v>
      </c>
      <c r="N80" s="15">
        <v>2.7</v>
      </c>
      <c r="O80" s="15">
        <v>62950</v>
      </c>
      <c r="P80" s="15">
        <v>11708</v>
      </c>
      <c r="Q80" s="15">
        <v>-0.2</v>
      </c>
      <c r="R80" s="15">
        <v>22.1</v>
      </c>
      <c r="S80" s="15">
        <v>3.4</v>
      </c>
    </row>
    <row r="81" spans="1:19" x14ac:dyDescent="0.25">
      <c r="A81" s="13" t="s">
        <v>29</v>
      </c>
      <c r="B81" s="14" t="s">
        <v>30</v>
      </c>
      <c r="C81" s="15">
        <v>201</v>
      </c>
      <c r="D81" s="15">
        <v>198</v>
      </c>
      <c r="E81" s="15">
        <v>11246</v>
      </c>
      <c r="F81" s="15">
        <v>10909</v>
      </c>
      <c r="G81" s="15">
        <v>56401</v>
      </c>
      <c r="H81" s="15">
        <v>5.4</v>
      </c>
      <c r="I81" s="15">
        <v>48853</v>
      </c>
      <c r="J81" s="15">
        <v>7548</v>
      </c>
      <c r="K81" s="15">
        <v>6.8</v>
      </c>
      <c r="L81" s="15">
        <v>-3.2</v>
      </c>
      <c r="M81" s="15">
        <v>154948</v>
      </c>
      <c r="N81" s="15">
        <v>4.8</v>
      </c>
      <c r="O81" s="15">
        <v>136646</v>
      </c>
      <c r="P81" s="15">
        <v>18302</v>
      </c>
      <c r="Q81" s="15">
        <v>5.5</v>
      </c>
      <c r="R81" s="15">
        <v>-0.4</v>
      </c>
      <c r="S81" s="15">
        <v>2.7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983198</v>
      </c>
      <c r="H82" s="31"/>
      <c r="I82" s="31">
        <f>SUM(I75:I81)</f>
        <v>805666</v>
      </c>
      <c r="J82" s="31">
        <f>SUM(J75:J81)</f>
        <v>177532</v>
      </c>
      <c r="K82" s="31"/>
      <c r="L82" s="31"/>
      <c r="M82" s="31">
        <f>SUM(M75:M81)</f>
        <v>2753321</v>
      </c>
      <c r="N82" s="31"/>
      <c r="O82" s="31">
        <f>SUM(O75:O81)</f>
        <v>2275170</v>
      </c>
      <c r="P82" s="31">
        <f>SUM(P75:P81)</f>
        <v>478151</v>
      </c>
      <c r="Q82" s="31"/>
      <c r="R82" s="31"/>
      <c r="S82" s="31"/>
    </row>
    <row r="83" spans="1:19" x14ac:dyDescent="0.25">
      <c r="A83" s="29"/>
      <c r="B83" s="29" t="s">
        <v>80</v>
      </c>
      <c r="C83" s="32"/>
      <c r="D83" s="32"/>
      <c r="E83" s="32"/>
      <c r="F83" s="32"/>
      <c r="G83" s="32">
        <f>G82+G71+G60+G49+G38+G27+G16</f>
        <v>6064549</v>
      </c>
      <c r="H83" s="32"/>
      <c r="I83" s="32">
        <f>I82+I71+I60+I49+I38+I27+I16</f>
        <v>5034345</v>
      </c>
      <c r="J83" s="32">
        <f>J82+J71+J60+J49+J38+J27+J16</f>
        <v>1030204</v>
      </c>
      <c r="K83" s="32"/>
      <c r="L83" s="32"/>
      <c r="M83" s="32">
        <f>M82+M71+M60+M49+M38+M27+M16</f>
        <v>16006718</v>
      </c>
      <c r="N83" s="32"/>
      <c r="O83" s="32">
        <f>O82+O71+O60+O49+O38+O27+O16</f>
        <v>13501149</v>
      </c>
      <c r="P83" s="32">
        <f>P82+P71+P60+P49+P38+P27+P16</f>
        <v>2505569</v>
      </c>
      <c r="Q83" s="32"/>
      <c r="R83" s="32"/>
      <c r="S83" s="32"/>
    </row>
    <row r="84" spans="1:19" x14ac:dyDescent="0.25">
      <c r="A84" s="13"/>
      <c r="B84" s="13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</row>
    <row r="85" spans="1:19" x14ac:dyDescent="0.25">
      <c r="A85" s="125" t="s">
        <v>37</v>
      </c>
      <c r="B85" s="126"/>
      <c r="C85" s="126"/>
      <c r="D85" s="126"/>
      <c r="E85" s="126"/>
      <c r="F85" s="126"/>
      <c r="G85" s="126"/>
      <c r="H85" s="126"/>
      <c r="I85" s="126"/>
      <c r="J85" s="126"/>
      <c r="K85" s="126"/>
      <c r="L85" s="126"/>
      <c r="M85" s="126"/>
      <c r="N85" s="126"/>
      <c r="O85" s="126"/>
      <c r="P85" s="126"/>
      <c r="Q85" s="126"/>
      <c r="R85" s="126"/>
      <c r="S85" s="126"/>
    </row>
    <row r="86" spans="1:19" x14ac:dyDescent="0.25">
      <c r="A86" s="13" t="s">
        <v>17</v>
      </c>
      <c r="B86" s="14" t="s">
        <v>18</v>
      </c>
      <c r="C86" s="15">
        <v>438</v>
      </c>
      <c r="D86" s="15">
        <v>430</v>
      </c>
      <c r="E86" s="15">
        <v>20917</v>
      </c>
      <c r="F86" s="15">
        <v>20306</v>
      </c>
      <c r="G86" s="15">
        <v>143579</v>
      </c>
      <c r="H86" s="15">
        <v>11.8</v>
      </c>
      <c r="I86" s="15">
        <v>98702</v>
      </c>
      <c r="J86" s="15">
        <v>44877</v>
      </c>
      <c r="K86" s="15">
        <v>14.3</v>
      </c>
      <c r="L86" s="15">
        <v>6.6</v>
      </c>
      <c r="M86" s="15">
        <v>377478</v>
      </c>
      <c r="N86" s="15">
        <v>13.8</v>
      </c>
      <c r="O86" s="15">
        <v>252220</v>
      </c>
      <c r="P86" s="15">
        <v>125258</v>
      </c>
      <c r="Q86" s="15">
        <v>17</v>
      </c>
      <c r="R86" s="15">
        <v>7.8</v>
      </c>
      <c r="S86" s="15">
        <v>2.6</v>
      </c>
    </row>
    <row r="87" spans="1:19" x14ac:dyDescent="0.25">
      <c r="A87" s="13" t="s">
        <v>19</v>
      </c>
      <c r="B87" s="14" t="s">
        <v>20</v>
      </c>
      <c r="C87" s="15">
        <v>568</v>
      </c>
      <c r="D87" s="15">
        <v>563</v>
      </c>
      <c r="E87" s="15">
        <v>29541</v>
      </c>
      <c r="F87" s="15">
        <v>29072</v>
      </c>
      <c r="G87" s="15">
        <v>211647</v>
      </c>
      <c r="H87" s="15">
        <v>4.3</v>
      </c>
      <c r="I87" s="15">
        <v>167004</v>
      </c>
      <c r="J87" s="15">
        <v>44643</v>
      </c>
      <c r="K87" s="15">
        <v>4.3</v>
      </c>
      <c r="L87" s="15">
        <v>4.0999999999999996</v>
      </c>
      <c r="M87" s="15">
        <v>445472</v>
      </c>
      <c r="N87" s="15">
        <v>4.4000000000000004</v>
      </c>
      <c r="O87" s="15">
        <v>357850</v>
      </c>
      <c r="P87" s="15">
        <v>87622</v>
      </c>
      <c r="Q87" s="15">
        <v>4.9000000000000004</v>
      </c>
      <c r="R87" s="15">
        <v>2.4</v>
      </c>
      <c r="S87" s="15">
        <v>2.1</v>
      </c>
    </row>
    <row r="88" spans="1:19" x14ac:dyDescent="0.25">
      <c r="A88" s="13" t="s">
        <v>21</v>
      </c>
      <c r="B88" s="14" t="s">
        <v>22</v>
      </c>
      <c r="C88" s="15">
        <v>552</v>
      </c>
      <c r="D88" s="15">
        <v>545</v>
      </c>
      <c r="E88" s="15">
        <v>26460</v>
      </c>
      <c r="F88" s="15">
        <v>25846</v>
      </c>
      <c r="G88" s="15">
        <v>167087</v>
      </c>
      <c r="H88" s="15">
        <v>1.2</v>
      </c>
      <c r="I88" s="15">
        <v>146047</v>
      </c>
      <c r="J88" s="15">
        <v>21040</v>
      </c>
      <c r="K88" s="15">
        <v>1.9</v>
      </c>
      <c r="L88" s="15">
        <v>-3.4</v>
      </c>
      <c r="M88" s="15">
        <v>374918</v>
      </c>
      <c r="N88" s="15">
        <v>1</v>
      </c>
      <c r="O88" s="15">
        <v>326995</v>
      </c>
      <c r="P88" s="15">
        <v>47923</v>
      </c>
      <c r="Q88" s="15">
        <v>1.2</v>
      </c>
      <c r="R88" s="15">
        <v>-0.9</v>
      </c>
      <c r="S88" s="15">
        <v>2.2000000000000002</v>
      </c>
    </row>
    <row r="89" spans="1:19" x14ac:dyDescent="0.25">
      <c r="A89" s="13" t="s">
        <v>23</v>
      </c>
      <c r="B89" s="14" t="s">
        <v>24</v>
      </c>
      <c r="C89" s="15">
        <v>728</v>
      </c>
      <c r="D89" s="15">
        <v>715</v>
      </c>
      <c r="E89" s="15">
        <v>39271</v>
      </c>
      <c r="F89" s="15">
        <v>38289</v>
      </c>
      <c r="G89" s="15">
        <v>196961</v>
      </c>
      <c r="H89" s="15">
        <v>6.2</v>
      </c>
      <c r="I89" s="15">
        <v>173966</v>
      </c>
      <c r="J89" s="15">
        <v>22995</v>
      </c>
      <c r="K89" s="15">
        <v>7</v>
      </c>
      <c r="L89" s="15">
        <v>0.7</v>
      </c>
      <c r="M89" s="15">
        <v>674522</v>
      </c>
      <c r="N89" s="15">
        <v>2.5</v>
      </c>
      <c r="O89" s="15">
        <v>611140</v>
      </c>
      <c r="P89" s="15">
        <v>63382</v>
      </c>
      <c r="Q89" s="15">
        <v>3.2</v>
      </c>
      <c r="R89" s="15">
        <v>-4.2</v>
      </c>
      <c r="S89" s="15">
        <v>3.4</v>
      </c>
    </row>
    <row r="90" spans="1:19" x14ac:dyDescent="0.25">
      <c r="A90" s="13" t="s">
        <v>25</v>
      </c>
      <c r="B90" s="14" t="s">
        <v>26</v>
      </c>
      <c r="C90" s="15">
        <v>846</v>
      </c>
      <c r="D90" s="15">
        <v>832</v>
      </c>
      <c r="E90" s="15">
        <v>43436</v>
      </c>
      <c r="F90" s="15">
        <v>42377</v>
      </c>
      <c r="G90" s="15">
        <v>204585</v>
      </c>
      <c r="H90" s="15">
        <v>3</v>
      </c>
      <c r="I90" s="15">
        <v>162094</v>
      </c>
      <c r="J90" s="15">
        <v>42491</v>
      </c>
      <c r="K90" s="15">
        <v>4.5999999999999996</v>
      </c>
      <c r="L90" s="15">
        <v>-2.5</v>
      </c>
      <c r="M90" s="15">
        <v>702221</v>
      </c>
      <c r="N90" s="15">
        <v>1.4</v>
      </c>
      <c r="O90" s="15">
        <v>533882</v>
      </c>
      <c r="P90" s="15">
        <v>168339</v>
      </c>
      <c r="Q90" s="15">
        <v>4.7</v>
      </c>
      <c r="R90" s="15">
        <v>-7.8</v>
      </c>
      <c r="S90" s="15">
        <v>3.4</v>
      </c>
    </row>
    <row r="91" spans="1:19" x14ac:dyDescent="0.25">
      <c r="A91" s="13" t="s">
        <v>27</v>
      </c>
      <c r="B91" s="14" t="s">
        <v>28</v>
      </c>
      <c r="C91" s="15">
        <v>111</v>
      </c>
      <c r="D91" s="15">
        <v>107</v>
      </c>
      <c r="E91" s="15">
        <v>5140</v>
      </c>
      <c r="F91" s="15">
        <v>4946</v>
      </c>
      <c r="G91" s="15">
        <v>20298</v>
      </c>
      <c r="H91" s="15">
        <v>-1.5</v>
      </c>
      <c r="I91" s="15">
        <v>15526</v>
      </c>
      <c r="J91" s="15">
        <v>4772</v>
      </c>
      <c r="K91" s="15">
        <v>-4.9000000000000004</v>
      </c>
      <c r="L91" s="15">
        <v>11.8</v>
      </c>
      <c r="M91" s="15">
        <v>70732</v>
      </c>
      <c r="N91" s="15">
        <v>-2.4</v>
      </c>
      <c r="O91" s="15">
        <v>59073</v>
      </c>
      <c r="P91" s="15">
        <v>11659</v>
      </c>
      <c r="Q91" s="15">
        <v>-4.8</v>
      </c>
      <c r="R91" s="15">
        <v>11.5</v>
      </c>
      <c r="S91" s="15">
        <v>3.5</v>
      </c>
    </row>
    <row r="92" spans="1:19" x14ac:dyDescent="0.25">
      <c r="A92" s="13" t="s">
        <v>29</v>
      </c>
      <c r="B92" s="14" t="s">
        <v>30</v>
      </c>
      <c r="C92" s="15">
        <v>200</v>
      </c>
      <c r="D92" s="15">
        <v>198</v>
      </c>
      <c r="E92" s="15">
        <v>11217</v>
      </c>
      <c r="F92" s="15">
        <v>10914</v>
      </c>
      <c r="G92" s="15">
        <v>56114</v>
      </c>
      <c r="H92" s="15">
        <v>8.4</v>
      </c>
      <c r="I92" s="15">
        <v>47581</v>
      </c>
      <c r="J92" s="15">
        <v>8533</v>
      </c>
      <c r="K92" s="15">
        <v>10.8</v>
      </c>
      <c r="L92" s="15">
        <v>-3.6</v>
      </c>
      <c r="M92" s="15">
        <v>154344</v>
      </c>
      <c r="N92" s="15">
        <v>5.2</v>
      </c>
      <c r="O92" s="15">
        <v>134151</v>
      </c>
      <c r="P92" s="15">
        <v>20193</v>
      </c>
      <c r="Q92" s="15">
        <v>6.7</v>
      </c>
      <c r="R92" s="15">
        <v>-3.7</v>
      </c>
      <c r="S92" s="15">
        <v>2.8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1000271</v>
      </c>
      <c r="H93" s="31"/>
      <c r="I93" s="31">
        <f>SUM(I86:I92)</f>
        <v>810920</v>
      </c>
      <c r="J93" s="31">
        <f>SUM(J86:J92)</f>
        <v>189351</v>
      </c>
      <c r="K93" s="31"/>
      <c r="L93" s="31"/>
      <c r="M93" s="31">
        <f>SUM(M86:M92)</f>
        <v>2799687</v>
      </c>
      <c r="N93" s="31"/>
      <c r="O93" s="31">
        <f>SUM(O86:O92)</f>
        <v>2275311</v>
      </c>
      <c r="P93" s="31">
        <f>SUM(P86:P92)</f>
        <v>524376</v>
      </c>
      <c r="Q93" s="31"/>
      <c r="R93" s="31"/>
      <c r="S93" s="31"/>
    </row>
    <row r="94" spans="1:19" x14ac:dyDescent="0.25">
      <c r="A94" s="29"/>
      <c r="B94" s="29" t="s">
        <v>81</v>
      </c>
      <c r="C94" s="32"/>
      <c r="D94" s="32"/>
      <c r="E94" s="32"/>
      <c r="F94" s="32"/>
      <c r="G94" s="32">
        <f>G93+G82+G71+G60+G49+G38+G27+G16</f>
        <v>7064820</v>
      </c>
      <c r="H94" s="32"/>
      <c r="I94" s="32">
        <f>I93+I82+I71+I60+I49+I38+I27+I16</f>
        <v>5845265</v>
      </c>
      <c r="J94" s="32">
        <f>J93+J82+J71+J60+J49+J38+J27+J16</f>
        <v>1219555</v>
      </c>
      <c r="K94" s="32"/>
      <c r="L94" s="32"/>
      <c r="M94" s="32">
        <f>M93+M82+M71+M60+M49+M38+M27+M16</f>
        <v>18806405</v>
      </c>
      <c r="N94" s="32"/>
      <c r="O94" s="32">
        <f>O93+O82+O71+O60+O49+O38+O27+O16</f>
        <v>15776460</v>
      </c>
      <c r="P94" s="32">
        <f>P93+P82+P71+P60+P49+P38+P27+P16</f>
        <v>3029945</v>
      </c>
      <c r="Q94" s="32"/>
      <c r="R94" s="32"/>
      <c r="S94" s="32"/>
    </row>
    <row r="95" spans="1:19" x14ac:dyDescent="0.25">
      <c r="A95" s="13"/>
      <c r="B95" s="13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</row>
    <row r="96" spans="1:19" x14ac:dyDescent="0.25">
      <c r="A96" s="125" t="s">
        <v>38</v>
      </c>
      <c r="B96" s="126"/>
      <c r="C96" s="126"/>
      <c r="D96" s="126"/>
      <c r="E96" s="126"/>
      <c r="F96" s="126"/>
      <c r="G96" s="126"/>
      <c r="H96" s="126"/>
      <c r="I96" s="126"/>
      <c r="J96" s="126"/>
      <c r="K96" s="126"/>
      <c r="L96" s="126"/>
      <c r="M96" s="126"/>
      <c r="N96" s="126"/>
      <c r="O96" s="126"/>
      <c r="P96" s="126"/>
      <c r="Q96" s="126"/>
      <c r="R96" s="126"/>
      <c r="S96" s="126"/>
    </row>
    <row r="97" spans="1:19" x14ac:dyDescent="0.25">
      <c r="A97" s="13" t="s">
        <v>17</v>
      </c>
      <c r="B97" s="14" t="s">
        <v>18</v>
      </c>
      <c r="C97" s="15">
        <v>440</v>
      </c>
      <c r="D97" s="15">
        <v>432</v>
      </c>
      <c r="E97" s="15">
        <v>21324</v>
      </c>
      <c r="F97" s="15">
        <v>20702</v>
      </c>
      <c r="G97" s="15">
        <v>139385</v>
      </c>
      <c r="H97" s="15">
        <v>3</v>
      </c>
      <c r="I97" s="15">
        <v>108154</v>
      </c>
      <c r="J97" s="15">
        <v>31231</v>
      </c>
      <c r="K97" s="15">
        <v>2.6</v>
      </c>
      <c r="L97" s="15">
        <v>4.4000000000000004</v>
      </c>
      <c r="M97" s="15">
        <v>315507</v>
      </c>
      <c r="N97" s="15">
        <v>4.7</v>
      </c>
      <c r="O97" s="15">
        <v>240448</v>
      </c>
      <c r="P97" s="15">
        <v>75059</v>
      </c>
      <c r="Q97" s="15">
        <v>3.7</v>
      </c>
      <c r="R97" s="15">
        <v>8.1</v>
      </c>
      <c r="S97" s="15">
        <v>2.2999999999999998</v>
      </c>
    </row>
    <row r="98" spans="1:19" x14ac:dyDescent="0.25">
      <c r="A98" s="13" t="s">
        <v>19</v>
      </c>
      <c r="B98" s="14" t="s">
        <v>20</v>
      </c>
      <c r="C98" s="15">
        <v>567</v>
      </c>
      <c r="D98" s="15">
        <v>563</v>
      </c>
      <c r="E98" s="15">
        <v>29577</v>
      </c>
      <c r="F98" s="15">
        <v>29130</v>
      </c>
      <c r="G98" s="15">
        <v>221489</v>
      </c>
      <c r="H98" s="15">
        <v>-1.5</v>
      </c>
      <c r="I98" s="15">
        <v>180564</v>
      </c>
      <c r="J98" s="15">
        <v>40925</v>
      </c>
      <c r="K98" s="15">
        <v>-3.2</v>
      </c>
      <c r="L98" s="15">
        <v>7</v>
      </c>
      <c r="M98" s="15">
        <v>436524</v>
      </c>
      <c r="N98" s="15">
        <v>0.6</v>
      </c>
      <c r="O98" s="15">
        <v>360068</v>
      </c>
      <c r="P98" s="15">
        <v>76456</v>
      </c>
      <c r="Q98" s="15">
        <v>-0.9</v>
      </c>
      <c r="R98" s="15">
        <v>8.4</v>
      </c>
      <c r="S98" s="15">
        <v>2</v>
      </c>
    </row>
    <row r="99" spans="1:19" x14ac:dyDescent="0.25">
      <c r="A99" s="13" t="s">
        <v>21</v>
      </c>
      <c r="B99" s="14" t="s">
        <v>22</v>
      </c>
      <c r="C99" s="15">
        <v>552</v>
      </c>
      <c r="D99" s="15">
        <v>546</v>
      </c>
      <c r="E99" s="15">
        <v>26328</v>
      </c>
      <c r="F99" s="15">
        <v>25916</v>
      </c>
      <c r="G99" s="15">
        <v>176141</v>
      </c>
      <c r="H99" s="15">
        <v>-1.1000000000000001</v>
      </c>
      <c r="I99" s="15">
        <v>157640</v>
      </c>
      <c r="J99" s="15">
        <v>18501</v>
      </c>
      <c r="K99" s="15">
        <v>0</v>
      </c>
      <c r="L99" s="15">
        <v>-9.8000000000000007</v>
      </c>
      <c r="M99" s="15">
        <v>393802</v>
      </c>
      <c r="N99" s="15">
        <v>-0.1</v>
      </c>
      <c r="O99" s="15">
        <v>354426</v>
      </c>
      <c r="P99" s="15">
        <v>39376</v>
      </c>
      <c r="Q99" s="15">
        <v>0.5</v>
      </c>
      <c r="R99" s="15">
        <v>-5.5</v>
      </c>
      <c r="S99" s="15">
        <v>2.2000000000000002</v>
      </c>
    </row>
    <row r="100" spans="1:19" x14ac:dyDescent="0.25">
      <c r="A100" s="13" t="s">
        <v>23</v>
      </c>
      <c r="B100" s="14" t="s">
        <v>24</v>
      </c>
      <c r="C100" s="15">
        <v>727</v>
      </c>
      <c r="D100" s="15">
        <v>713</v>
      </c>
      <c r="E100" s="15">
        <v>39282</v>
      </c>
      <c r="F100" s="15">
        <v>38187</v>
      </c>
      <c r="G100" s="15">
        <v>217264</v>
      </c>
      <c r="H100" s="15">
        <v>0.6</v>
      </c>
      <c r="I100" s="15">
        <v>190197</v>
      </c>
      <c r="J100" s="15">
        <v>27067</v>
      </c>
      <c r="K100" s="15">
        <v>0.3</v>
      </c>
      <c r="L100" s="15">
        <v>2.5</v>
      </c>
      <c r="M100" s="15">
        <v>658393</v>
      </c>
      <c r="N100" s="15">
        <v>2</v>
      </c>
      <c r="O100" s="15">
        <v>598151</v>
      </c>
      <c r="P100" s="15">
        <v>60242</v>
      </c>
      <c r="Q100" s="15">
        <v>2.5</v>
      </c>
      <c r="R100" s="15">
        <v>-3</v>
      </c>
      <c r="S100" s="15">
        <v>3</v>
      </c>
    </row>
    <row r="101" spans="1:19" x14ac:dyDescent="0.25">
      <c r="A101" s="13" t="s">
        <v>25</v>
      </c>
      <c r="B101" s="14" t="s">
        <v>26</v>
      </c>
      <c r="C101" s="15">
        <v>847</v>
      </c>
      <c r="D101" s="15">
        <v>832</v>
      </c>
      <c r="E101" s="15">
        <v>43523</v>
      </c>
      <c r="F101" s="15">
        <v>42316</v>
      </c>
      <c r="G101" s="15">
        <v>207159</v>
      </c>
      <c r="H101" s="15">
        <v>-0.5</v>
      </c>
      <c r="I101" s="15">
        <v>177458</v>
      </c>
      <c r="J101" s="15">
        <v>29701</v>
      </c>
      <c r="K101" s="15">
        <v>-0.3</v>
      </c>
      <c r="L101" s="15">
        <v>-1.3</v>
      </c>
      <c r="M101" s="15">
        <v>583145</v>
      </c>
      <c r="N101" s="15">
        <v>-2</v>
      </c>
      <c r="O101" s="15">
        <v>494456</v>
      </c>
      <c r="P101" s="15">
        <v>88689</v>
      </c>
      <c r="Q101" s="15">
        <v>-1.5</v>
      </c>
      <c r="R101" s="15">
        <v>-4.4000000000000004</v>
      </c>
      <c r="S101" s="15">
        <v>2.8</v>
      </c>
    </row>
    <row r="102" spans="1:19" x14ac:dyDescent="0.25">
      <c r="A102" s="13" t="s">
        <v>27</v>
      </c>
      <c r="B102" s="14" t="s">
        <v>28</v>
      </c>
      <c r="C102" s="15">
        <v>111</v>
      </c>
      <c r="D102" s="15">
        <v>107</v>
      </c>
      <c r="E102" s="15">
        <v>5130</v>
      </c>
      <c r="F102" s="15">
        <v>4943</v>
      </c>
      <c r="G102" s="15">
        <v>26126</v>
      </c>
      <c r="H102" s="15">
        <v>-1.1000000000000001</v>
      </c>
      <c r="I102" s="15">
        <v>20885</v>
      </c>
      <c r="J102" s="15">
        <v>5241</v>
      </c>
      <c r="K102" s="15">
        <v>-3.6</v>
      </c>
      <c r="L102" s="15">
        <v>10</v>
      </c>
      <c r="M102" s="15">
        <v>76347</v>
      </c>
      <c r="N102" s="15">
        <v>-4.9000000000000004</v>
      </c>
      <c r="O102" s="15">
        <v>64935</v>
      </c>
      <c r="P102" s="15">
        <v>11412</v>
      </c>
      <c r="Q102" s="15">
        <v>-6.9</v>
      </c>
      <c r="R102" s="15">
        <v>7.9</v>
      </c>
      <c r="S102" s="15">
        <v>2.9</v>
      </c>
    </row>
    <row r="103" spans="1:19" x14ac:dyDescent="0.25">
      <c r="A103" s="13" t="s">
        <v>29</v>
      </c>
      <c r="B103" s="14" t="s">
        <v>30</v>
      </c>
      <c r="C103" s="15">
        <v>200</v>
      </c>
      <c r="D103" s="15">
        <v>196</v>
      </c>
      <c r="E103" s="15">
        <v>11207</v>
      </c>
      <c r="F103" s="15">
        <v>10839</v>
      </c>
      <c r="G103" s="15">
        <v>66255</v>
      </c>
      <c r="H103" s="15">
        <v>-0.8</v>
      </c>
      <c r="I103" s="15">
        <v>57886</v>
      </c>
      <c r="J103" s="15">
        <v>8369</v>
      </c>
      <c r="K103" s="15">
        <v>-0.4</v>
      </c>
      <c r="L103" s="15">
        <v>-3.5</v>
      </c>
      <c r="M103" s="15">
        <v>160273</v>
      </c>
      <c r="N103" s="15">
        <v>0.6</v>
      </c>
      <c r="O103" s="15">
        <v>141032</v>
      </c>
      <c r="P103" s="15">
        <v>19241</v>
      </c>
      <c r="Q103" s="15">
        <v>1.1000000000000001</v>
      </c>
      <c r="R103" s="15">
        <v>-3</v>
      </c>
      <c r="S103" s="15">
        <v>2.4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1053819</v>
      </c>
      <c r="H104" s="31"/>
      <c r="I104" s="31">
        <f>SUM(I97:I103)</f>
        <v>892784</v>
      </c>
      <c r="J104" s="31">
        <f>SUM(J97:J103)</f>
        <v>161035</v>
      </c>
      <c r="K104" s="31"/>
      <c r="L104" s="31"/>
      <c r="M104" s="31">
        <f>SUM(M97:M103)</f>
        <v>2623991</v>
      </c>
      <c r="N104" s="31"/>
      <c r="O104" s="31">
        <f>SUM(O97:O103)</f>
        <v>2253516</v>
      </c>
      <c r="P104" s="31">
        <f>SUM(P97:P103)</f>
        <v>370475</v>
      </c>
      <c r="Q104" s="31"/>
      <c r="R104" s="31"/>
      <c r="S104" s="31"/>
    </row>
    <row r="105" spans="1:19" x14ac:dyDescent="0.25">
      <c r="A105" s="29"/>
      <c r="B105" s="29" t="s">
        <v>82</v>
      </c>
      <c r="C105" s="32"/>
      <c r="D105" s="32"/>
      <c r="E105" s="32"/>
      <c r="F105" s="32"/>
      <c r="G105" s="32">
        <f>G104+G93+G82+G71+G60+G49+G38+G27+G16</f>
        <v>8118639</v>
      </c>
      <c r="H105" s="32"/>
      <c r="I105" s="32">
        <f>I104+I93+I82+I71+I60+I49+I38+I27+I16</f>
        <v>6738049</v>
      </c>
      <c r="J105" s="32">
        <f>J104+J93+J82+J71+J60+J49+J38+J27+J16</f>
        <v>1380590</v>
      </c>
      <c r="K105" s="32"/>
      <c r="L105" s="32"/>
      <c r="M105" s="32">
        <f>M104+M93+M82+M71+M60+M49+M38+M27+M16</f>
        <v>21430396</v>
      </c>
      <c r="N105" s="32"/>
      <c r="O105" s="32">
        <f>O104+O93+O82+O71+O60+O49+O38+O27+O16</f>
        <v>18029976</v>
      </c>
      <c r="P105" s="32">
        <f>P104+P93+P82+P71+P60+P49+P38+P27+P16</f>
        <v>3400420</v>
      </c>
      <c r="Q105" s="32"/>
      <c r="R105" s="32"/>
      <c r="S105" s="32"/>
    </row>
    <row r="106" spans="1:19" x14ac:dyDescent="0.25">
      <c r="A106" s="13"/>
      <c r="B106" s="13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</row>
    <row r="107" spans="1:19" ht="33.75" customHeight="1" x14ac:dyDescent="0.25">
      <c r="A107" s="125" t="s">
        <v>39</v>
      </c>
      <c r="B107" s="126"/>
      <c r="C107" s="126"/>
      <c r="D107" s="126"/>
      <c r="E107" s="126"/>
      <c r="F107" s="126"/>
      <c r="G107" s="126"/>
      <c r="H107" s="126"/>
      <c r="I107" s="126"/>
      <c r="J107" s="126"/>
      <c r="K107" s="126"/>
      <c r="L107" s="126"/>
      <c r="M107" s="126"/>
      <c r="N107" s="126"/>
      <c r="O107" s="126"/>
      <c r="P107" s="126"/>
      <c r="Q107" s="126"/>
      <c r="R107" s="126"/>
      <c r="S107" s="126"/>
    </row>
    <row r="108" spans="1:19" x14ac:dyDescent="0.25">
      <c r="A108" s="13" t="s">
        <v>17</v>
      </c>
      <c r="B108" s="14" t="s">
        <v>18</v>
      </c>
      <c r="C108" s="15">
        <v>439</v>
      </c>
      <c r="D108" s="15">
        <v>432</v>
      </c>
      <c r="E108" s="15">
        <v>21284</v>
      </c>
      <c r="F108" s="15">
        <v>20886</v>
      </c>
      <c r="G108" s="15">
        <v>128993</v>
      </c>
      <c r="H108" s="15">
        <v>6.7</v>
      </c>
      <c r="I108" s="15">
        <v>97032</v>
      </c>
      <c r="J108" s="15">
        <v>31961</v>
      </c>
      <c r="K108" s="15">
        <v>5.5</v>
      </c>
      <c r="L108" s="15">
        <v>10.3</v>
      </c>
      <c r="M108" s="15">
        <v>305555</v>
      </c>
      <c r="N108" s="15">
        <v>7.1</v>
      </c>
      <c r="O108" s="15">
        <v>228924</v>
      </c>
      <c r="P108" s="15">
        <v>76631</v>
      </c>
      <c r="Q108" s="15">
        <v>7.1</v>
      </c>
      <c r="R108" s="15">
        <v>7.1</v>
      </c>
      <c r="S108" s="15">
        <v>2.4</v>
      </c>
    </row>
    <row r="109" spans="1:19" x14ac:dyDescent="0.25">
      <c r="A109" s="13" t="s">
        <v>19</v>
      </c>
      <c r="B109" s="14" t="s">
        <v>20</v>
      </c>
      <c r="C109" s="15">
        <v>566</v>
      </c>
      <c r="D109" s="15">
        <v>557</v>
      </c>
      <c r="E109" s="15">
        <v>29596</v>
      </c>
      <c r="F109" s="15">
        <v>29032</v>
      </c>
      <c r="G109" s="15">
        <v>205378</v>
      </c>
      <c r="H109" s="15">
        <v>4.5</v>
      </c>
      <c r="I109" s="15">
        <v>158129</v>
      </c>
      <c r="J109" s="15">
        <v>47249</v>
      </c>
      <c r="K109" s="15">
        <v>0.5</v>
      </c>
      <c r="L109" s="15">
        <v>20.5</v>
      </c>
      <c r="M109" s="15">
        <v>440583</v>
      </c>
      <c r="N109" s="15">
        <v>8.5</v>
      </c>
      <c r="O109" s="15">
        <v>344290</v>
      </c>
      <c r="P109" s="15">
        <v>96293</v>
      </c>
      <c r="Q109" s="15">
        <v>4.4000000000000004</v>
      </c>
      <c r="R109" s="15">
        <v>26.2</v>
      </c>
      <c r="S109" s="15">
        <v>2.1</v>
      </c>
    </row>
    <row r="110" spans="1:19" x14ac:dyDescent="0.25">
      <c r="A110" s="13" t="s">
        <v>21</v>
      </c>
      <c r="B110" s="14" t="s">
        <v>22</v>
      </c>
      <c r="C110" s="15">
        <v>549</v>
      </c>
      <c r="D110" s="15">
        <v>542</v>
      </c>
      <c r="E110" s="15">
        <v>26301</v>
      </c>
      <c r="F110" s="15">
        <v>25847</v>
      </c>
      <c r="G110" s="15">
        <v>153381</v>
      </c>
      <c r="H110" s="15">
        <v>-1.6</v>
      </c>
      <c r="I110" s="15">
        <v>136012</v>
      </c>
      <c r="J110" s="15">
        <v>17369</v>
      </c>
      <c r="K110" s="15">
        <v>-1.3</v>
      </c>
      <c r="L110" s="15">
        <v>-3.6</v>
      </c>
      <c r="M110" s="15">
        <v>371286</v>
      </c>
      <c r="N110" s="15">
        <v>0.6</v>
      </c>
      <c r="O110" s="15">
        <v>336377</v>
      </c>
      <c r="P110" s="15">
        <v>34909</v>
      </c>
      <c r="Q110" s="15">
        <v>0.9</v>
      </c>
      <c r="R110" s="15">
        <v>-1.9</v>
      </c>
      <c r="S110" s="15">
        <v>2.4</v>
      </c>
    </row>
    <row r="111" spans="1:19" x14ac:dyDescent="0.25">
      <c r="A111" s="13" t="s">
        <v>23</v>
      </c>
      <c r="B111" s="14" t="s">
        <v>24</v>
      </c>
      <c r="C111" s="15">
        <v>721</v>
      </c>
      <c r="D111" s="15">
        <v>704</v>
      </c>
      <c r="E111" s="15">
        <v>39075</v>
      </c>
      <c r="F111" s="15">
        <v>38105</v>
      </c>
      <c r="G111" s="15">
        <v>189140</v>
      </c>
      <c r="H111" s="15">
        <v>1.7</v>
      </c>
      <c r="I111" s="15">
        <v>169381</v>
      </c>
      <c r="J111" s="15">
        <v>19759</v>
      </c>
      <c r="K111" s="15">
        <v>1.7</v>
      </c>
      <c r="L111" s="15">
        <v>1.6</v>
      </c>
      <c r="M111" s="15">
        <v>633049</v>
      </c>
      <c r="N111" s="15">
        <v>4.7</v>
      </c>
      <c r="O111" s="15">
        <v>586310</v>
      </c>
      <c r="P111" s="15">
        <v>46739</v>
      </c>
      <c r="Q111" s="15">
        <v>4.5999999999999996</v>
      </c>
      <c r="R111" s="15">
        <v>5.9</v>
      </c>
      <c r="S111" s="15">
        <v>3.3</v>
      </c>
    </row>
    <row r="112" spans="1:19" x14ac:dyDescent="0.25">
      <c r="A112" s="13" t="s">
        <v>25</v>
      </c>
      <c r="B112" s="14" t="s">
        <v>26</v>
      </c>
      <c r="C112" s="15">
        <v>846</v>
      </c>
      <c r="D112" s="15">
        <v>831</v>
      </c>
      <c r="E112" s="15">
        <v>43516</v>
      </c>
      <c r="F112" s="15">
        <v>42428</v>
      </c>
      <c r="G112" s="15">
        <v>197526</v>
      </c>
      <c r="H112" s="15">
        <v>-0.5</v>
      </c>
      <c r="I112" s="15">
        <v>169667</v>
      </c>
      <c r="J112" s="15">
        <v>27859</v>
      </c>
      <c r="K112" s="15">
        <v>0.2</v>
      </c>
      <c r="L112" s="15">
        <v>-4.4000000000000004</v>
      </c>
      <c r="M112" s="15">
        <v>623068</v>
      </c>
      <c r="N112" s="15">
        <v>-0.5</v>
      </c>
      <c r="O112" s="15">
        <v>535150</v>
      </c>
      <c r="P112" s="15">
        <v>87918</v>
      </c>
      <c r="Q112" s="15">
        <v>-0.2</v>
      </c>
      <c r="R112" s="15">
        <v>-2.2000000000000002</v>
      </c>
      <c r="S112" s="15">
        <v>3.2</v>
      </c>
    </row>
    <row r="113" spans="1:19" x14ac:dyDescent="0.25">
      <c r="A113" s="13" t="s">
        <v>27</v>
      </c>
      <c r="B113" s="14" t="s">
        <v>28</v>
      </c>
      <c r="C113" s="15">
        <v>110</v>
      </c>
      <c r="D113" s="15">
        <v>105</v>
      </c>
      <c r="E113" s="15">
        <v>5084</v>
      </c>
      <c r="F113" s="15">
        <v>4883</v>
      </c>
      <c r="G113" s="15">
        <v>24372</v>
      </c>
      <c r="H113" s="15">
        <v>-0.3</v>
      </c>
      <c r="I113" s="15">
        <v>19691</v>
      </c>
      <c r="J113" s="15">
        <v>4681</v>
      </c>
      <c r="K113" s="15">
        <v>0</v>
      </c>
      <c r="L113" s="15">
        <v>-1.6</v>
      </c>
      <c r="M113" s="15">
        <v>76624</v>
      </c>
      <c r="N113" s="15">
        <v>-0.9</v>
      </c>
      <c r="O113" s="15">
        <v>65887</v>
      </c>
      <c r="P113" s="15">
        <v>10737</v>
      </c>
      <c r="Q113" s="15">
        <v>-2.5</v>
      </c>
      <c r="R113" s="15">
        <v>10</v>
      </c>
      <c r="S113" s="15">
        <v>3.1</v>
      </c>
    </row>
    <row r="114" spans="1:19" x14ac:dyDescent="0.25">
      <c r="A114" s="13" t="s">
        <v>29</v>
      </c>
      <c r="B114" s="14" t="s">
        <v>30</v>
      </c>
      <c r="C114" s="15">
        <v>200</v>
      </c>
      <c r="D114" s="15">
        <v>194</v>
      </c>
      <c r="E114" s="15">
        <v>11202</v>
      </c>
      <c r="F114" s="15">
        <v>10856</v>
      </c>
      <c r="G114" s="15">
        <v>62524</v>
      </c>
      <c r="H114" s="15">
        <v>9</v>
      </c>
      <c r="I114" s="15">
        <v>51950</v>
      </c>
      <c r="J114" s="15">
        <v>10574</v>
      </c>
      <c r="K114" s="15">
        <v>4.9000000000000004</v>
      </c>
      <c r="L114" s="15">
        <v>35.200000000000003</v>
      </c>
      <c r="M114" s="15">
        <v>159610</v>
      </c>
      <c r="N114" s="15">
        <v>5</v>
      </c>
      <c r="O114" s="15">
        <v>136346</v>
      </c>
      <c r="P114" s="15">
        <v>23264</v>
      </c>
      <c r="Q114" s="15">
        <v>2.2999999999999998</v>
      </c>
      <c r="R114" s="15">
        <v>24.7</v>
      </c>
      <c r="S114" s="15">
        <v>2.6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961314</v>
      </c>
      <c r="H115" s="31"/>
      <c r="I115" s="31">
        <f>SUM(I108:I114)</f>
        <v>801862</v>
      </c>
      <c r="J115" s="31">
        <f>SUM(J108:J114)</f>
        <v>159452</v>
      </c>
      <c r="K115" s="31"/>
      <c r="L115" s="31"/>
      <c r="M115" s="31">
        <f>SUM(M108:M114)</f>
        <v>2609775</v>
      </c>
      <c r="N115" s="31"/>
      <c r="O115" s="31">
        <f>SUM(O108:O114)</f>
        <v>2233284</v>
      </c>
      <c r="P115" s="31">
        <f>SUM(P108:P114)</f>
        <v>376491</v>
      </c>
      <c r="Q115" s="31"/>
      <c r="R115" s="31"/>
      <c r="S115" s="31"/>
    </row>
    <row r="116" spans="1:19" x14ac:dyDescent="0.25">
      <c r="A116" s="29"/>
      <c r="B116" s="29" t="s">
        <v>83</v>
      </c>
      <c r="C116" s="32"/>
      <c r="D116" s="32"/>
      <c r="E116" s="32"/>
      <c r="F116" s="32"/>
      <c r="G116" s="32">
        <f>G115+G104+G93+G82+G71+G60+G49+G38+G27+G16</f>
        <v>9079953</v>
      </c>
      <c r="H116" s="32"/>
      <c r="I116" s="32">
        <f>I115+I104+I93+I82+I71+I60+I49+I38+I27+I16</f>
        <v>7539911</v>
      </c>
      <c r="J116" s="32">
        <f>J115+J104+J93+J82+J71+J60+J49+J38+J27+J16</f>
        <v>1540042</v>
      </c>
      <c r="K116" s="32"/>
      <c r="L116" s="32"/>
      <c r="M116" s="32">
        <f>M115+M104+M93+M82+M71+M60+M49+M38+M27+M16</f>
        <v>24040171</v>
      </c>
      <c r="N116" s="32"/>
      <c r="O116" s="32">
        <f>O115+O104+O93+O82+O71+O60+O49+O38+O27+O16</f>
        <v>20263260</v>
      </c>
      <c r="P116" s="32">
        <f>P115+P104+P93+P82+P71+P60+P49+P38+P27+P16</f>
        <v>3776911</v>
      </c>
      <c r="Q116" s="32"/>
      <c r="R116" s="32"/>
      <c r="S116" s="32"/>
    </row>
    <row r="117" spans="1:19" x14ac:dyDescent="0.25">
      <c r="A117" s="13"/>
      <c r="B117" s="13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</row>
    <row r="118" spans="1:19" ht="33.75" customHeight="1" x14ac:dyDescent="0.25">
      <c r="A118" s="125" t="s">
        <v>40</v>
      </c>
      <c r="B118" s="126"/>
      <c r="C118" s="126"/>
      <c r="D118" s="126"/>
      <c r="E118" s="126"/>
      <c r="F118" s="126"/>
      <c r="G118" s="126"/>
      <c r="H118" s="126"/>
      <c r="I118" s="126"/>
      <c r="J118" s="126"/>
      <c r="K118" s="126"/>
      <c r="L118" s="126"/>
      <c r="M118" s="126"/>
      <c r="N118" s="126"/>
      <c r="O118" s="126"/>
      <c r="P118" s="126"/>
      <c r="Q118" s="126"/>
      <c r="R118" s="126"/>
      <c r="S118" s="126"/>
    </row>
    <row r="119" spans="1:19" x14ac:dyDescent="0.25">
      <c r="A119" s="13" t="s">
        <v>17</v>
      </c>
      <c r="B119" s="14" t="s">
        <v>18</v>
      </c>
      <c r="C119" s="15">
        <v>441</v>
      </c>
      <c r="D119" s="15">
        <v>424</v>
      </c>
      <c r="E119" s="15">
        <v>21339</v>
      </c>
      <c r="F119" s="15">
        <v>20793</v>
      </c>
      <c r="G119" s="15">
        <v>113482</v>
      </c>
      <c r="H119" s="15">
        <v>4.9000000000000004</v>
      </c>
      <c r="I119" s="15">
        <v>86549</v>
      </c>
      <c r="J119" s="15">
        <v>26933</v>
      </c>
      <c r="K119" s="15">
        <v>5</v>
      </c>
      <c r="L119" s="15">
        <v>4.5999999999999996</v>
      </c>
      <c r="M119" s="15">
        <v>247321</v>
      </c>
      <c r="N119" s="15">
        <v>8</v>
      </c>
      <c r="O119" s="15">
        <v>189839</v>
      </c>
      <c r="P119" s="15">
        <v>57482</v>
      </c>
      <c r="Q119" s="15">
        <v>10.3</v>
      </c>
      <c r="R119" s="15">
        <v>1</v>
      </c>
      <c r="S119" s="15">
        <v>2.2000000000000002</v>
      </c>
    </row>
    <row r="120" spans="1:19" x14ac:dyDescent="0.25">
      <c r="A120" s="13" t="s">
        <v>19</v>
      </c>
      <c r="B120" s="14" t="s">
        <v>20</v>
      </c>
      <c r="C120" s="15">
        <v>565</v>
      </c>
      <c r="D120" s="15">
        <v>546</v>
      </c>
      <c r="E120" s="15">
        <v>29538</v>
      </c>
      <c r="F120" s="15">
        <v>28919</v>
      </c>
      <c r="G120" s="15">
        <v>194134</v>
      </c>
      <c r="H120" s="15">
        <v>7.3</v>
      </c>
      <c r="I120" s="15">
        <v>152755</v>
      </c>
      <c r="J120" s="15">
        <v>41379</v>
      </c>
      <c r="K120" s="15">
        <v>5.9</v>
      </c>
      <c r="L120" s="15">
        <v>12.9</v>
      </c>
      <c r="M120" s="15">
        <v>384443</v>
      </c>
      <c r="N120" s="15">
        <v>7.8</v>
      </c>
      <c r="O120" s="15">
        <v>303840</v>
      </c>
      <c r="P120" s="15">
        <v>80603</v>
      </c>
      <c r="Q120" s="15">
        <v>6.1</v>
      </c>
      <c r="R120" s="15">
        <v>15.1</v>
      </c>
      <c r="S120" s="15">
        <v>2</v>
      </c>
    </row>
    <row r="121" spans="1:19" x14ac:dyDescent="0.25">
      <c r="A121" s="13" t="s">
        <v>21</v>
      </c>
      <c r="B121" s="14" t="s">
        <v>22</v>
      </c>
      <c r="C121" s="15">
        <v>549</v>
      </c>
      <c r="D121" s="15">
        <v>534</v>
      </c>
      <c r="E121" s="15">
        <v>26672</v>
      </c>
      <c r="F121" s="15">
        <v>26158</v>
      </c>
      <c r="G121" s="15">
        <v>148014</v>
      </c>
      <c r="H121" s="15">
        <v>2.4</v>
      </c>
      <c r="I121" s="15">
        <v>132594</v>
      </c>
      <c r="J121" s="15">
        <v>15420</v>
      </c>
      <c r="K121" s="15">
        <v>2.8</v>
      </c>
      <c r="L121" s="15">
        <v>-0.5</v>
      </c>
      <c r="M121" s="15">
        <v>331200</v>
      </c>
      <c r="N121" s="15">
        <v>3.9</v>
      </c>
      <c r="O121" s="15">
        <v>298261</v>
      </c>
      <c r="P121" s="15">
        <v>32939</v>
      </c>
      <c r="Q121" s="15">
        <v>4.0999999999999996</v>
      </c>
      <c r="R121" s="15">
        <v>2.5</v>
      </c>
      <c r="S121" s="15">
        <v>2.2000000000000002</v>
      </c>
    </row>
    <row r="122" spans="1:19" x14ac:dyDescent="0.25">
      <c r="A122" s="13" t="s">
        <v>23</v>
      </c>
      <c r="B122" s="14" t="s">
        <v>24</v>
      </c>
      <c r="C122" s="15">
        <v>720</v>
      </c>
      <c r="D122" s="15">
        <v>691</v>
      </c>
      <c r="E122" s="15">
        <v>39062</v>
      </c>
      <c r="F122" s="15">
        <v>37695</v>
      </c>
      <c r="G122" s="15">
        <v>184424</v>
      </c>
      <c r="H122" s="15">
        <v>3.1</v>
      </c>
      <c r="I122" s="15">
        <v>164736</v>
      </c>
      <c r="J122" s="15">
        <v>19688</v>
      </c>
      <c r="K122" s="15">
        <v>2.9</v>
      </c>
      <c r="L122" s="15">
        <v>4.5</v>
      </c>
      <c r="M122" s="15">
        <v>561769</v>
      </c>
      <c r="N122" s="15">
        <v>2.4</v>
      </c>
      <c r="O122" s="15">
        <v>518906</v>
      </c>
      <c r="P122" s="15">
        <v>42863</v>
      </c>
      <c r="Q122" s="15">
        <v>2.5</v>
      </c>
      <c r="R122" s="15">
        <v>0.9</v>
      </c>
      <c r="S122" s="15">
        <v>3</v>
      </c>
    </row>
    <row r="123" spans="1:19" x14ac:dyDescent="0.25">
      <c r="A123" s="13" t="s">
        <v>25</v>
      </c>
      <c r="B123" s="14" t="s">
        <v>26</v>
      </c>
      <c r="C123" s="15">
        <v>844</v>
      </c>
      <c r="D123" s="15">
        <v>814</v>
      </c>
      <c r="E123" s="15">
        <v>43502</v>
      </c>
      <c r="F123" s="15">
        <v>42069</v>
      </c>
      <c r="G123" s="15">
        <v>153297</v>
      </c>
      <c r="H123" s="15">
        <v>0.3</v>
      </c>
      <c r="I123" s="15">
        <v>134914</v>
      </c>
      <c r="J123" s="15">
        <v>18383</v>
      </c>
      <c r="K123" s="15">
        <v>0.9</v>
      </c>
      <c r="L123" s="15">
        <v>-3.6</v>
      </c>
      <c r="M123" s="15">
        <v>427322</v>
      </c>
      <c r="N123" s="15">
        <v>0.6</v>
      </c>
      <c r="O123" s="15">
        <v>376544</v>
      </c>
      <c r="P123" s="15">
        <v>50778</v>
      </c>
      <c r="Q123" s="15">
        <v>1.3</v>
      </c>
      <c r="R123" s="15">
        <v>-4</v>
      </c>
      <c r="S123" s="15">
        <v>2.8</v>
      </c>
    </row>
    <row r="124" spans="1:19" x14ac:dyDescent="0.25">
      <c r="A124" s="13" t="s">
        <v>27</v>
      </c>
      <c r="B124" s="14" t="s">
        <v>28</v>
      </c>
      <c r="C124" s="15">
        <v>110</v>
      </c>
      <c r="D124" s="15">
        <v>105</v>
      </c>
      <c r="E124" s="15">
        <v>5070</v>
      </c>
      <c r="F124" s="15">
        <v>4896</v>
      </c>
      <c r="G124" s="15">
        <v>21780</v>
      </c>
      <c r="H124" s="15">
        <v>0.1</v>
      </c>
      <c r="I124" s="15">
        <v>17856</v>
      </c>
      <c r="J124" s="15">
        <v>3924</v>
      </c>
      <c r="K124" s="15">
        <v>0.1</v>
      </c>
      <c r="L124" s="15">
        <v>0.1</v>
      </c>
      <c r="M124" s="15">
        <v>66295</v>
      </c>
      <c r="N124" s="15">
        <v>-3.2</v>
      </c>
      <c r="O124" s="15">
        <v>58214</v>
      </c>
      <c r="P124" s="15">
        <v>8081</v>
      </c>
      <c r="Q124" s="15">
        <v>-2.8</v>
      </c>
      <c r="R124" s="15">
        <v>-5.8</v>
      </c>
      <c r="S124" s="15">
        <v>3</v>
      </c>
    </row>
    <row r="125" spans="1:19" x14ac:dyDescent="0.25">
      <c r="A125" s="13" t="s">
        <v>29</v>
      </c>
      <c r="B125" s="14" t="s">
        <v>30</v>
      </c>
      <c r="C125" s="15">
        <v>200</v>
      </c>
      <c r="D125" s="15">
        <v>192</v>
      </c>
      <c r="E125" s="15">
        <v>11189</v>
      </c>
      <c r="F125" s="15">
        <v>10880</v>
      </c>
      <c r="G125" s="15">
        <v>60227</v>
      </c>
      <c r="H125" s="15">
        <v>3.4</v>
      </c>
      <c r="I125" s="15">
        <v>52216</v>
      </c>
      <c r="J125" s="15">
        <v>8011</v>
      </c>
      <c r="K125" s="15">
        <v>2.2999999999999998</v>
      </c>
      <c r="L125" s="15">
        <v>11.7</v>
      </c>
      <c r="M125" s="15">
        <v>138667</v>
      </c>
      <c r="N125" s="15">
        <v>-0.5</v>
      </c>
      <c r="O125" s="15">
        <v>122617</v>
      </c>
      <c r="P125" s="15">
        <v>16050</v>
      </c>
      <c r="Q125" s="15">
        <v>0.1</v>
      </c>
      <c r="R125" s="15">
        <v>-5</v>
      </c>
      <c r="S125" s="15">
        <v>2.2999999999999998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875358</v>
      </c>
      <c r="H126" s="31"/>
      <c r="I126" s="31">
        <f>SUM(I119:I125)</f>
        <v>741620</v>
      </c>
      <c r="J126" s="31">
        <f>SUM(J119:J125)</f>
        <v>133738</v>
      </c>
      <c r="K126" s="31"/>
      <c r="L126" s="31"/>
      <c r="M126" s="31">
        <f>SUM(M119:M125)</f>
        <v>2157017</v>
      </c>
      <c r="N126" s="31"/>
      <c r="O126" s="31">
        <f>SUM(O119:O125)</f>
        <v>1868221</v>
      </c>
      <c r="P126" s="31">
        <f>SUM(P119:P125)</f>
        <v>288796</v>
      </c>
      <c r="Q126" s="31"/>
      <c r="R126" s="31"/>
      <c r="S126" s="31"/>
    </row>
    <row r="127" spans="1:19" x14ac:dyDescent="0.25">
      <c r="A127" s="29"/>
      <c r="B127" s="29" t="s">
        <v>84</v>
      </c>
      <c r="C127" s="32"/>
      <c r="D127" s="32"/>
      <c r="E127" s="32"/>
      <c r="F127" s="32"/>
      <c r="G127" s="32">
        <f>G126+G115+G104+G93+G82+G71+G60+G49+G38+G27+G16</f>
        <v>9955311</v>
      </c>
      <c r="H127" s="32"/>
      <c r="I127" s="32">
        <f>I126+I115+I104+I93+I82+I71+I60+I49+I38+I27+I16</f>
        <v>8281531</v>
      </c>
      <c r="J127" s="32">
        <f>J126+J115+J104+J93+J82+J71+J60+J49+J38+J27+J16</f>
        <v>1673780</v>
      </c>
      <c r="K127" s="32"/>
      <c r="L127" s="32"/>
      <c r="M127" s="32">
        <f>M126+M115+M104+M93+M82+M71+M60+M49+M38+M27+M16</f>
        <v>26197188</v>
      </c>
      <c r="N127" s="32"/>
      <c r="O127" s="32">
        <f>O126+O115+O104+O93+O82+O71+O60+O49+O38+O27+O16</f>
        <v>22131481</v>
      </c>
      <c r="P127" s="32">
        <f>P126+P115+P104+P93+P82+P71+P60+P49+P38+P27+P16</f>
        <v>4065707</v>
      </c>
      <c r="Q127" s="32"/>
      <c r="R127" s="32"/>
      <c r="S127" s="32"/>
    </row>
    <row r="128" spans="1:19" x14ac:dyDescent="0.25">
      <c r="A128" s="13"/>
      <c r="B128" s="13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</row>
    <row r="129" spans="1:19" ht="33.75" customHeight="1" x14ac:dyDescent="0.25">
      <c r="A129" s="125" t="s">
        <v>41</v>
      </c>
      <c r="B129" s="126"/>
      <c r="C129" s="126"/>
      <c r="D129" s="126"/>
      <c r="E129" s="126"/>
      <c r="F129" s="126"/>
      <c r="G129" s="126"/>
      <c r="H129" s="126"/>
      <c r="I129" s="126"/>
      <c r="J129" s="126"/>
      <c r="K129" s="126"/>
      <c r="L129" s="126"/>
      <c r="M129" s="126"/>
      <c r="N129" s="126"/>
      <c r="O129" s="126"/>
      <c r="P129" s="126"/>
      <c r="Q129" s="126"/>
      <c r="R129" s="126"/>
      <c r="S129" s="126"/>
    </row>
    <row r="130" spans="1:19" x14ac:dyDescent="0.25">
      <c r="A130" s="13" t="s">
        <v>17</v>
      </c>
      <c r="B130" s="14" t="s">
        <v>18</v>
      </c>
      <c r="C130" s="15">
        <v>440</v>
      </c>
      <c r="D130" s="15">
        <v>419</v>
      </c>
      <c r="E130" s="15">
        <v>21345</v>
      </c>
      <c r="F130" s="15">
        <v>20711</v>
      </c>
      <c r="G130" s="15">
        <v>105774</v>
      </c>
      <c r="H130" s="15">
        <v>4.3</v>
      </c>
      <c r="I130" s="15">
        <v>71075</v>
      </c>
      <c r="J130" s="15">
        <v>34699</v>
      </c>
      <c r="K130" s="15">
        <v>5.7</v>
      </c>
      <c r="L130" s="15">
        <v>1.4</v>
      </c>
      <c r="M130" s="15">
        <v>233945</v>
      </c>
      <c r="N130" s="15">
        <v>5.6</v>
      </c>
      <c r="O130" s="15">
        <v>161693</v>
      </c>
      <c r="P130" s="15">
        <v>72252</v>
      </c>
      <c r="Q130" s="15">
        <v>8.1999999999999993</v>
      </c>
      <c r="R130" s="15">
        <v>0</v>
      </c>
      <c r="S130" s="15">
        <v>2.2000000000000002</v>
      </c>
    </row>
    <row r="131" spans="1:19" x14ac:dyDescent="0.25">
      <c r="A131" s="13" t="s">
        <v>19</v>
      </c>
      <c r="B131" s="14" t="s">
        <v>20</v>
      </c>
      <c r="C131" s="15">
        <v>562</v>
      </c>
      <c r="D131" s="15">
        <v>537</v>
      </c>
      <c r="E131" s="15">
        <v>29473</v>
      </c>
      <c r="F131" s="15">
        <v>28617</v>
      </c>
      <c r="G131" s="15">
        <v>143217</v>
      </c>
      <c r="H131" s="15">
        <v>0.8</v>
      </c>
      <c r="I131" s="15">
        <v>110385</v>
      </c>
      <c r="J131" s="15">
        <v>32832</v>
      </c>
      <c r="K131" s="15">
        <v>-0.7</v>
      </c>
      <c r="L131" s="15">
        <v>6.1</v>
      </c>
      <c r="M131" s="15">
        <v>277364</v>
      </c>
      <c r="N131" s="15">
        <v>-1.8</v>
      </c>
      <c r="O131" s="15">
        <v>218711</v>
      </c>
      <c r="P131" s="15">
        <v>58653</v>
      </c>
      <c r="Q131" s="15">
        <v>-2.7</v>
      </c>
      <c r="R131" s="15">
        <v>1.8</v>
      </c>
      <c r="S131" s="15">
        <v>1.9</v>
      </c>
    </row>
    <row r="132" spans="1:19" x14ac:dyDescent="0.25">
      <c r="A132" s="13" t="s">
        <v>21</v>
      </c>
      <c r="B132" s="14" t="s">
        <v>22</v>
      </c>
      <c r="C132" s="15">
        <v>548</v>
      </c>
      <c r="D132" s="15">
        <v>528</v>
      </c>
      <c r="E132" s="15">
        <v>26692</v>
      </c>
      <c r="F132" s="15">
        <v>25978</v>
      </c>
      <c r="G132" s="15">
        <v>122137</v>
      </c>
      <c r="H132" s="15">
        <v>4</v>
      </c>
      <c r="I132" s="15">
        <v>106468</v>
      </c>
      <c r="J132" s="15">
        <v>15669</v>
      </c>
      <c r="K132" s="15">
        <v>3.8</v>
      </c>
      <c r="L132" s="15">
        <v>4.9000000000000004</v>
      </c>
      <c r="M132" s="15">
        <v>264855</v>
      </c>
      <c r="N132" s="15">
        <v>1.8</v>
      </c>
      <c r="O132" s="15">
        <v>233296</v>
      </c>
      <c r="P132" s="15">
        <v>31559</v>
      </c>
      <c r="Q132" s="15">
        <v>1.7</v>
      </c>
      <c r="R132" s="15">
        <v>3</v>
      </c>
      <c r="S132" s="15">
        <v>2.2000000000000002</v>
      </c>
    </row>
    <row r="133" spans="1:19" x14ac:dyDescent="0.25">
      <c r="A133" s="13" t="s">
        <v>23</v>
      </c>
      <c r="B133" s="14" t="s">
        <v>24</v>
      </c>
      <c r="C133" s="15">
        <v>718</v>
      </c>
      <c r="D133" s="15">
        <v>682</v>
      </c>
      <c r="E133" s="15">
        <v>38928</v>
      </c>
      <c r="F133" s="15">
        <v>37518</v>
      </c>
      <c r="G133" s="15">
        <v>140985</v>
      </c>
      <c r="H133" s="15">
        <v>-1.3</v>
      </c>
      <c r="I133" s="15">
        <v>126487</v>
      </c>
      <c r="J133" s="15">
        <v>14498</v>
      </c>
      <c r="K133" s="15">
        <v>-1.1000000000000001</v>
      </c>
      <c r="L133" s="15">
        <v>-3.5</v>
      </c>
      <c r="M133" s="15">
        <v>476635</v>
      </c>
      <c r="N133" s="15">
        <v>-0.1</v>
      </c>
      <c r="O133" s="15">
        <v>444136</v>
      </c>
      <c r="P133" s="15">
        <v>32499</v>
      </c>
      <c r="Q133" s="15">
        <v>0.9</v>
      </c>
      <c r="R133" s="15">
        <v>-11.6</v>
      </c>
      <c r="S133" s="15">
        <v>3.4</v>
      </c>
    </row>
    <row r="134" spans="1:19" x14ac:dyDescent="0.25">
      <c r="A134" s="13" t="s">
        <v>25</v>
      </c>
      <c r="B134" s="14" t="s">
        <v>26</v>
      </c>
      <c r="C134" s="15">
        <v>843</v>
      </c>
      <c r="D134" s="15">
        <v>814</v>
      </c>
      <c r="E134" s="15">
        <v>43576</v>
      </c>
      <c r="F134" s="15">
        <v>41907</v>
      </c>
      <c r="G134" s="15">
        <v>146022</v>
      </c>
      <c r="H134" s="15">
        <v>1.2</v>
      </c>
      <c r="I134" s="15">
        <v>114921</v>
      </c>
      <c r="J134" s="15">
        <v>31101</v>
      </c>
      <c r="K134" s="15">
        <v>1.3</v>
      </c>
      <c r="L134" s="15">
        <v>0.9</v>
      </c>
      <c r="M134" s="15">
        <v>472438</v>
      </c>
      <c r="N134" s="15">
        <v>0.7</v>
      </c>
      <c r="O134" s="15">
        <v>367612</v>
      </c>
      <c r="P134" s="15">
        <v>104826</v>
      </c>
      <c r="Q134" s="15">
        <v>0.5</v>
      </c>
      <c r="R134" s="15">
        <v>1.5</v>
      </c>
      <c r="S134" s="15">
        <v>3.2</v>
      </c>
    </row>
    <row r="135" spans="1:19" x14ac:dyDescent="0.25">
      <c r="A135" s="13" t="s">
        <v>27</v>
      </c>
      <c r="B135" s="14" t="s">
        <v>28</v>
      </c>
      <c r="C135" s="15">
        <v>107</v>
      </c>
      <c r="D135" s="15">
        <v>101</v>
      </c>
      <c r="E135" s="15">
        <v>4808</v>
      </c>
      <c r="F135" s="15">
        <v>4616</v>
      </c>
      <c r="G135" s="15">
        <v>16542</v>
      </c>
      <c r="H135" s="15">
        <v>-2</v>
      </c>
      <c r="I135" s="15">
        <v>13331</v>
      </c>
      <c r="J135" s="15">
        <v>3211</v>
      </c>
      <c r="K135" s="15">
        <v>-5.0999999999999996</v>
      </c>
      <c r="L135" s="15">
        <v>13.1</v>
      </c>
      <c r="M135" s="15">
        <v>51872</v>
      </c>
      <c r="N135" s="15">
        <v>-11.1</v>
      </c>
      <c r="O135" s="15">
        <v>44773</v>
      </c>
      <c r="P135" s="15">
        <v>7099</v>
      </c>
      <c r="Q135" s="15">
        <v>-13.6</v>
      </c>
      <c r="R135" s="15">
        <v>8.9</v>
      </c>
      <c r="S135" s="15">
        <v>3.1</v>
      </c>
    </row>
    <row r="136" spans="1:19" x14ac:dyDescent="0.25">
      <c r="A136" s="13" t="s">
        <v>29</v>
      </c>
      <c r="B136" s="14" t="s">
        <v>30</v>
      </c>
      <c r="C136" s="15">
        <v>200</v>
      </c>
      <c r="D136" s="15">
        <v>192</v>
      </c>
      <c r="E136" s="15">
        <v>11069</v>
      </c>
      <c r="F136" s="15">
        <v>10866</v>
      </c>
      <c r="G136" s="15">
        <v>42402</v>
      </c>
      <c r="H136" s="15">
        <v>0.7</v>
      </c>
      <c r="I136" s="15">
        <v>34971</v>
      </c>
      <c r="J136" s="15">
        <v>7431</v>
      </c>
      <c r="K136" s="15">
        <v>-1.5</v>
      </c>
      <c r="L136" s="15">
        <v>12.5</v>
      </c>
      <c r="M136" s="15">
        <v>111365</v>
      </c>
      <c r="N136" s="15">
        <v>-0.2</v>
      </c>
      <c r="O136" s="15">
        <v>96124</v>
      </c>
      <c r="P136" s="15">
        <v>15241</v>
      </c>
      <c r="Q136" s="15">
        <v>-0.1</v>
      </c>
      <c r="R136" s="15">
        <v>-1</v>
      </c>
      <c r="S136" s="15">
        <v>2.6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717079</v>
      </c>
      <c r="H137" s="31"/>
      <c r="I137" s="31">
        <f>SUM(I130:I136)</f>
        <v>577638</v>
      </c>
      <c r="J137" s="31">
        <f>SUM(J130:J136)</f>
        <v>139441</v>
      </c>
      <c r="K137" s="31"/>
      <c r="L137" s="31"/>
      <c r="M137" s="31">
        <f>SUM(M130:M136)</f>
        <v>1888474</v>
      </c>
      <c r="N137" s="31"/>
      <c r="O137" s="31">
        <f>SUM(O130:O136)</f>
        <v>1566345</v>
      </c>
      <c r="P137" s="31">
        <f>SUM(P130:P136)</f>
        <v>322129</v>
      </c>
      <c r="Q137" s="31"/>
      <c r="R137" s="31"/>
      <c r="S137" s="31"/>
    </row>
    <row r="138" spans="1:19" x14ac:dyDescent="0.25">
      <c r="A138" s="29"/>
      <c r="B138" s="29" t="s">
        <v>85</v>
      </c>
      <c r="C138" s="32"/>
      <c r="D138" s="32"/>
      <c r="E138" s="32"/>
      <c r="F138" s="32"/>
      <c r="G138" s="32">
        <f>G137+G126+G115+G104+G93+G82+G71+G60+G49+G38+G27+G16</f>
        <v>10672390</v>
      </c>
      <c r="H138" s="32"/>
      <c r="I138" s="32">
        <f>I137+I126+I115+I104+I93+I82+I71+I60+I49+I38+I27+I16</f>
        <v>8859169</v>
      </c>
      <c r="J138" s="32">
        <f>J137+J126+J115+J104+J93+J82+J71+J60+J49+J38+J27+J16</f>
        <v>1813221</v>
      </c>
      <c r="K138" s="32"/>
      <c r="L138" s="32"/>
      <c r="M138" s="32">
        <f>M137+M126+M115+M104+M93+M82+M71+M60+M49+M38+M27+M16</f>
        <v>28085662</v>
      </c>
      <c r="N138" s="32"/>
      <c r="O138" s="32">
        <f>O137+O126+O115+O104+O93+O82+O71+O60+O49+O38+O27+O16</f>
        <v>23697826</v>
      </c>
      <c r="P138" s="32">
        <f>P137+P126+P115+P104+P93+P82+P71+P60+P49+P38+P27+P16</f>
        <v>4387836</v>
      </c>
      <c r="Q138" s="32"/>
      <c r="R138" s="32"/>
      <c r="S138" s="32"/>
    </row>
    <row r="139" spans="1:19" x14ac:dyDescent="0.25">
      <c r="A139" s="13" t="s">
        <v>42</v>
      </c>
    </row>
    <row r="140" spans="1:19" x14ac:dyDescent="0.25">
      <c r="A140" s="13" t="s">
        <v>43</v>
      </c>
    </row>
    <row r="141" spans="1:19" x14ac:dyDescent="0.25">
      <c r="A141" s="13" t="s">
        <v>44</v>
      </c>
    </row>
    <row r="142" spans="1:19" x14ac:dyDescent="0.25">
      <c r="A142" s="13" t="s">
        <v>45</v>
      </c>
    </row>
    <row r="143" spans="1:19" x14ac:dyDescent="0.25">
      <c r="A143" s="13" t="s">
        <v>46</v>
      </c>
    </row>
    <row r="144" spans="1:19" x14ac:dyDescent="0.25">
      <c r="A144" s="13" t="s">
        <v>47</v>
      </c>
    </row>
    <row r="145" spans="1:1" x14ac:dyDescent="0.25">
      <c r="A145" s="13" t="s">
        <v>48</v>
      </c>
    </row>
    <row r="147" spans="1:1" x14ac:dyDescent="0.25">
      <c r="A147" s="13" t="s">
        <v>49</v>
      </c>
    </row>
    <row r="148" spans="1:1" x14ac:dyDescent="0.25">
      <c r="A148" s="13" t="s">
        <v>50</v>
      </c>
    </row>
    <row r="150" spans="1:1" x14ac:dyDescent="0.25">
      <c r="A150" s="13" t="s">
        <v>51</v>
      </c>
    </row>
    <row r="151" spans="1:1" x14ac:dyDescent="0.25">
      <c r="A151" s="13" t="s">
        <v>52</v>
      </c>
    </row>
    <row r="152" spans="1:1" x14ac:dyDescent="0.25">
      <c r="A152" s="13" t="s">
        <v>53</v>
      </c>
    </row>
    <row r="153" spans="1:1" x14ac:dyDescent="0.25">
      <c r="A153" s="13" t="s">
        <v>54</v>
      </c>
    </row>
    <row r="154" spans="1:1" x14ac:dyDescent="0.25">
      <c r="A154" s="13" t="s">
        <v>55</v>
      </c>
    </row>
    <row r="155" spans="1:1" x14ac:dyDescent="0.25">
      <c r="A155" s="13" t="s">
        <v>56</v>
      </c>
    </row>
    <row r="156" spans="1:1" x14ac:dyDescent="0.25">
      <c r="A156" s="13" t="s">
        <v>57</v>
      </c>
    </row>
    <row r="157" spans="1:1" x14ac:dyDescent="0.25">
      <c r="A157" s="13" t="s">
        <v>58</v>
      </c>
    </row>
    <row r="158" spans="1:1" x14ac:dyDescent="0.25">
      <c r="A158" s="13" t="s">
        <v>59</v>
      </c>
    </row>
    <row r="159" spans="1:1" x14ac:dyDescent="0.25">
      <c r="A159" s="13" t="s">
        <v>60</v>
      </c>
    </row>
    <row r="160" spans="1:1" x14ac:dyDescent="0.25">
      <c r="A160" s="13" t="s">
        <v>61</v>
      </c>
    </row>
    <row r="161" spans="1:1" x14ac:dyDescent="0.25">
      <c r="A161" s="13" t="s">
        <v>62</v>
      </c>
    </row>
    <row r="162" spans="1:1" x14ac:dyDescent="0.25">
      <c r="A162" s="13" t="s">
        <v>63</v>
      </c>
    </row>
    <row r="163" spans="1:1" x14ac:dyDescent="0.25">
      <c r="A163" s="13" t="s">
        <v>64</v>
      </c>
    </row>
    <row r="164" spans="1:1" x14ac:dyDescent="0.25">
      <c r="A164" s="13" t="s">
        <v>65</v>
      </c>
    </row>
    <row r="165" spans="1:1" x14ac:dyDescent="0.25">
      <c r="A165" s="13" t="s">
        <v>66</v>
      </c>
    </row>
    <row r="166" spans="1:1" x14ac:dyDescent="0.25">
      <c r="A166" s="13" t="s">
        <v>67</v>
      </c>
    </row>
    <row r="167" spans="1:1" x14ac:dyDescent="0.25">
      <c r="A167" s="13" t="s">
        <v>68</v>
      </c>
    </row>
    <row r="168" spans="1:1" x14ac:dyDescent="0.25">
      <c r="A168" s="13" t="s">
        <v>69</v>
      </c>
    </row>
    <row r="169" spans="1:1" x14ac:dyDescent="0.25">
      <c r="A169" s="13" t="s">
        <v>70</v>
      </c>
    </row>
    <row r="170" spans="1:1" x14ac:dyDescent="0.25">
      <c r="A170" s="16" t="s">
        <v>73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85:S85"/>
    <mergeCell ref="A96:S96"/>
    <mergeCell ref="A107:S107"/>
    <mergeCell ref="A118:S118"/>
    <mergeCell ref="A129:S129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2025</vt:lpstr>
      <vt:lpstr>2024</vt:lpstr>
      <vt:lpstr>2023</vt:lpstr>
      <vt:lpstr>2022</vt:lpstr>
      <vt:lpstr>2021</vt:lpstr>
      <vt:lpstr>2020</vt:lpstr>
      <vt:lpstr>2019</vt:lpstr>
      <vt:lpstr>'2020'!Drucktitel</vt:lpstr>
      <vt:lpstr>'2021'!Drucktitel</vt:lpstr>
      <vt:lpstr>'2022'!Drucktitel</vt:lpstr>
      <vt:lpstr>'2023'!Drucktitel</vt:lpstr>
      <vt:lpstr>'2025'!Drucktitel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2020-11-19T07:13:21Z</dcterms:created>
  <dcterms:modified xsi:type="dcterms:W3CDTF">2025-06-20T12:13:29Z</dcterms:modified>
</cp:coreProperties>
</file>