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EEE801AF-F9FA-43B1-818B-9480BC2B34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O104" i="7" s="1"/>
  <c r="Q104" i="7" s="1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I95" i="7" s="1"/>
  <c r="K95" i="7" s="1"/>
  <c r="J90" i="7"/>
  <c r="J95" i="7" s="1"/>
  <c r="L95" i="7" s="1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M41" i="7" s="1"/>
  <c r="N41" i="7" s="1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M14" i="7" s="1"/>
  <c r="N14" i="7" s="1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G77" i="7" l="1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<sst xmlns="http://schemas.openxmlformats.org/spreadsheetml/2006/main" count="1552" uniqueCount="87">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</sst>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25329</v>
          </cell>
          <cell r="H9">
            <v>5</v>
          </cell>
          <cell r="I9">
            <v>20376</v>
          </cell>
          <cell r="J9">
            <v>4953</v>
          </cell>
          <cell r="K9">
            <v>0.6</v>
          </cell>
          <cell r="L9">
            <v>27.8</v>
          </cell>
          <cell r="M9">
            <v>60596</v>
          </cell>
          <cell r="N9">
            <v>4.2</v>
          </cell>
          <cell r="O9">
            <v>51639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18955</v>
          </cell>
          <cell r="G10">
            <v>81762</v>
          </cell>
          <cell r="H10">
            <v>-5.4</v>
          </cell>
          <cell r="I10">
            <v>69688</v>
          </cell>
          <cell r="J10">
            <v>12074</v>
          </cell>
          <cell r="K10">
            <v>-5.9</v>
          </cell>
          <cell r="L10">
            <v>-2.2999999999999998</v>
          </cell>
          <cell r="M10">
            <v>168240</v>
          </cell>
          <cell r="N10">
            <v>-4.3</v>
          </cell>
          <cell r="O10">
            <v>142233</v>
          </cell>
          <cell r="P10">
            <v>26007</v>
          </cell>
          <cell r="Q10">
            <v>-4.8</v>
          </cell>
          <cell r="R10">
            <v>-1.6</v>
          </cell>
          <cell r="S10">
            <v>2.1</v>
          </cell>
        </row>
        <row r="11">
          <cell r="C11">
            <v>356</v>
          </cell>
          <cell r="D11">
            <v>338</v>
          </cell>
          <cell r="E11">
            <v>47256</v>
          </cell>
          <cell r="F11">
            <v>45330</v>
          </cell>
          <cell r="G11">
            <v>283768</v>
          </cell>
          <cell r="H11">
            <v>-8.3000000000000007</v>
          </cell>
          <cell r="I11">
            <v>203710</v>
          </cell>
          <cell r="J11">
            <v>80058</v>
          </cell>
          <cell r="K11">
            <v>-6.5</v>
          </cell>
          <cell r="L11">
            <v>-12.6</v>
          </cell>
          <cell r="M11">
            <v>492772</v>
          </cell>
          <cell r="N11">
            <v>-13.5</v>
          </cell>
          <cell r="O11">
            <v>355247</v>
          </cell>
          <cell r="P11">
            <v>137525</v>
          </cell>
          <cell r="Q11">
            <v>-10.5</v>
          </cell>
          <cell r="R11">
            <v>-20.399999999999999</v>
          </cell>
          <cell r="S11">
            <v>1.7</v>
          </cell>
        </row>
        <row r="12">
          <cell r="C12">
            <v>322</v>
          </cell>
          <cell r="D12">
            <v>301</v>
          </cell>
          <cell r="E12">
            <v>45489</v>
          </cell>
          <cell r="F12">
            <v>43673</v>
          </cell>
          <cell r="G12">
            <v>270692</v>
          </cell>
          <cell r="H12">
            <v>-2.8</v>
          </cell>
          <cell r="I12">
            <v>179633</v>
          </cell>
          <cell r="J12">
            <v>91059</v>
          </cell>
          <cell r="K12">
            <v>-4.0999999999999996</v>
          </cell>
          <cell r="L12">
            <v>0</v>
          </cell>
          <cell r="M12">
            <v>469945</v>
          </cell>
          <cell r="N12">
            <v>-1.7</v>
          </cell>
          <cell r="O12">
            <v>294711</v>
          </cell>
          <cell r="P12">
            <v>175234</v>
          </cell>
          <cell r="Q12">
            <v>-3.8</v>
          </cell>
          <cell r="R12">
            <v>2.1</v>
          </cell>
          <cell r="S12">
            <v>1.7</v>
          </cell>
        </row>
        <row r="13">
          <cell r="C13">
            <v>574</v>
          </cell>
          <cell r="D13">
            <v>556</v>
          </cell>
          <cell r="E13">
            <v>51076</v>
          </cell>
          <cell r="F13">
            <v>49035</v>
          </cell>
          <cell r="G13">
            <v>254159</v>
          </cell>
          <cell r="H13">
            <v>4.3</v>
          </cell>
          <cell r="I13">
            <v>207555</v>
          </cell>
          <cell r="J13">
            <v>46604</v>
          </cell>
          <cell r="K13">
            <v>4</v>
          </cell>
          <cell r="L13">
            <v>6</v>
          </cell>
          <cell r="M13">
            <v>500546</v>
          </cell>
          <cell r="N13">
            <v>2.2000000000000002</v>
          </cell>
          <cell r="O13">
            <v>415499</v>
          </cell>
          <cell r="P13">
            <v>85047</v>
          </cell>
          <cell r="Q13">
            <v>2</v>
          </cell>
          <cell r="R13">
            <v>2.9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91652</v>
          </cell>
          <cell r="H16">
            <v>1.9</v>
          </cell>
          <cell r="I16">
            <v>77772</v>
          </cell>
          <cell r="J16">
            <v>13880</v>
          </cell>
          <cell r="K16">
            <v>-0.7</v>
          </cell>
          <cell r="L16">
            <v>18.600000000000001</v>
          </cell>
          <cell r="M16">
            <v>180366</v>
          </cell>
          <cell r="N16">
            <v>-2.9</v>
          </cell>
          <cell r="O16">
            <v>152262</v>
          </cell>
          <cell r="P16">
            <v>28104</v>
          </cell>
          <cell r="Q16">
            <v>-4.8</v>
          </cell>
          <cell r="R16">
            <v>8.8000000000000007</v>
          </cell>
          <cell r="S16">
            <v>2</v>
          </cell>
        </row>
        <row r="17">
          <cell r="C17">
            <v>356</v>
          </cell>
          <cell r="D17">
            <v>337</v>
          </cell>
          <cell r="E17">
            <v>47269</v>
          </cell>
          <cell r="F17">
            <v>45145</v>
          </cell>
          <cell r="G17">
            <v>327442</v>
          </cell>
          <cell r="H17">
            <v>3.4</v>
          </cell>
          <cell r="I17">
            <v>233391</v>
          </cell>
          <cell r="J17">
            <v>94051</v>
          </cell>
          <cell r="K17">
            <v>-3.4</v>
          </cell>
          <cell r="L17">
            <v>25.4</v>
          </cell>
          <cell r="M17">
            <v>574790</v>
          </cell>
          <cell r="N17">
            <v>-1.1000000000000001</v>
          </cell>
          <cell r="O17">
            <v>405795</v>
          </cell>
          <cell r="P17">
            <v>168995</v>
          </cell>
          <cell r="Q17">
            <v>-8.3000000000000007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302</v>
          </cell>
          <cell r="E18">
            <v>45445</v>
          </cell>
          <cell r="F18">
            <v>43524</v>
          </cell>
          <cell r="G18">
            <v>266597</v>
          </cell>
          <cell r="H18">
            <v>6.6</v>
          </cell>
          <cell r="I18">
            <v>186091</v>
          </cell>
          <cell r="J18">
            <v>80506</v>
          </cell>
          <cell r="K18">
            <v>6.6</v>
          </cell>
          <cell r="L18">
            <v>6.6</v>
          </cell>
          <cell r="M18">
            <v>424387</v>
          </cell>
          <cell r="N18">
            <v>4.5999999999999996</v>
          </cell>
          <cell r="O18">
            <v>291182</v>
          </cell>
          <cell r="P18">
            <v>133205</v>
          </cell>
          <cell r="Q18">
            <v>5.6</v>
          </cell>
          <cell r="R18">
            <v>2.4</v>
          </cell>
          <cell r="S18">
            <v>1.6</v>
          </cell>
        </row>
        <row r="19">
          <cell r="C19">
            <v>574</v>
          </cell>
          <cell r="D19">
            <v>556</v>
          </cell>
          <cell r="E19">
            <v>51145</v>
          </cell>
          <cell r="F19">
            <v>49023</v>
          </cell>
          <cell r="G19">
            <v>271616</v>
          </cell>
          <cell r="H19">
            <v>0.1</v>
          </cell>
          <cell r="I19">
            <v>225770</v>
          </cell>
          <cell r="J19">
            <v>45846</v>
          </cell>
          <cell r="K19">
            <v>1.8</v>
          </cell>
          <cell r="L19">
            <v>-7.7</v>
          </cell>
          <cell r="M19">
            <v>522391</v>
          </cell>
          <cell r="N19">
            <v>-2.2000000000000002</v>
          </cell>
          <cell r="O19">
            <v>439507</v>
          </cell>
          <cell r="P19">
            <v>82884</v>
          </cell>
          <cell r="Q19">
            <v>-0.4</v>
          </cell>
          <cell r="R19">
            <v>-10.5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113998</v>
          </cell>
          <cell r="H22">
            <v>1</v>
          </cell>
          <cell r="I22">
            <v>95793</v>
          </cell>
          <cell r="J22">
            <v>18205</v>
          </cell>
          <cell r="K22">
            <v>-1</v>
          </cell>
          <cell r="L22">
            <v>12.9</v>
          </cell>
          <cell r="M22">
            <v>234315</v>
          </cell>
          <cell r="N22">
            <v>0.7</v>
          </cell>
          <cell r="O22">
            <v>195214</v>
          </cell>
          <cell r="P22">
            <v>39101</v>
          </cell>
          <cell r="Q22">
            <v>-1</v>
          </cell>
          <cell r="R22">
            <v>10.6</v>
          </cell>
          <cell r="S22">
            <v>2.1</v>
          </cell>
        </row>
        <row r="23">
          <cell r="C23">
            <v>360</v>
          </cell>
          <cell r="D23">
            <v>342</v>
          </cell>
          <cell r="E23">
            <v>47728</v>
          </cell>
          <cell r="F23">
            <v>45547</v>
          </cell>
          <cell r="G23">
            <v>367880</v>
          </cell>
          <cell r="H23">
            <v>1</v>
          </cell>
          <cell r="I23">
            <v>260856</v>
          </cell>
          <cell r="J23">
            <v>107024</v>
          </cell>
          <cell r="K23">
            <v>3.2</v>
          </cell>
          <cell r="L23">
            <v>-4.0999999999999996</v>
          </cell>
          <cell r="M23">
            <v>695840</v>
          </cell>
          <cell r="N23">
            <v>4.2</v>
          </cell>
          <cell r="O23">
            <v>483364</v>
          </cell>
          <cell r="P23">
            <v>212476</v>
          </cell>
          <cell r="Q23">
            <v>6.2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300</v>
          </cell>
          <cell r="E24">
            <v>45497</v>
          </cell>
          <cell r="F24">
            <v>43797</v>
          </cell>
          <cell r="G24">
            <v>312298</v>
          </cell>
          <cell r="H24">
            <v>0.4</v>
          </cell>
          <cell r="I24">
            <v>219836</v>
          </cell>
          <cell r="J24">
            <v>92462</v>
          </cell>
          <cell r="K24">
            <v>1.1000000000000001</v>
          </cell>
          <cell r="L24">
            <v>-1.2</v>
          </cell>
          <cell r="M24">
            <v>521463</v>
          </cell>
          <cell r="N24">
            <v>-0.7</v>
          </cell>
          <cell r="O24">
            <v>353255</v>
          </cell>
          <cell r="P24">
            <v>168208</v>
          </cell>
          <cell r="Q24">
            <v>0.9</v>
          </cell>
          <cell r="R24">
            <v>-4</v>
          </cell>
          <cell r="S24">
            <v>1.7</v>
          </cell>
        </row>
        <row r="25">
          <cell r="C25">
            <v>576</v>
          </cell>
          <cell r="D25">
            <v>559</v>
          </cell>
          <cell r="E25">
            <v>51301</v>
          </cell>
          <cell r="F25">
            <v>49052</v>
          </cell>
          <cell r="G25">
            <v>326968</v>
          </cell>
          <cell r="H25">
            <v>7.2</v>
          </cell>
          <cell r="I25">
            <v>269897</v>
          </cell>
          <cell r="J25">
            <v>57071</v>
          </cell>
          <cell r="K25">
            <v>5.8</v>
          </cell>
          <cell r="L25">
            <v>14.1</v>
          </cell>
          <cell r="M25">
            <v>632344</v>
          </cell>
          <cell r="N25">
            <v>6</v>
          </cell>
          <cell r="O25">
            <v>526611</v>
          </cell>
          <cell r="P25">
            <v>105733</v>
          </cell>
          <cell r="Q25">
            <v>4.3</v>
          </cell>
          <cell r="R25">
            <v>15.2</v>
          </cell>
          <cell r="S25">
            <v>1.9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0">
          <cell r="C40" t="str">
            <v>...</v>
          </cell>
          <cell r="D40" t="str">
            <v>...</v>
          </cell>
          <cell r="E40" t="str">
            <v>...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7" activePane="bottomRight" state="frozen"/>
      <selection pane="topRight"/>
      <selection pane="bottomLeft"/>
      <selection pane="bottomRight" activeCell="C18" sqref="C1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25329</v>
      </c>
      <c r="H9" s="76">
        <f>'[1]AÜ städtis'!H9</f>
        <v>5</v>
      </c>
      <c r="I9" s="76">
        <f>'[1]AÜ städtis'!I9</f>
        <v>20376</v>
      </c>
      <c r="J9" s="76">
        <f>'[1]AÜ städtis'!J9</f>
        <v>4953</v>
      </c>
      <c r="K9" s="76">
        <f>'[1]AÜ städtis'!K9</f>
        <v>0.6</v>
      </c>
      <c r="L9" s="76">
        <f>'[1]AÜ städtis'!L9</f>
        <v>27.8</v>
      </c>
      <c r="M9" s="76">
        <f>'[1]AÜ städtis'!M9</f>
        <v>60596</v>
      </c>
      <c r="N9" s="76">
        <f>'[1]AÜ städtis'!N9</f>
        <v>4.2</v>
      </c>
      <c r="O9" s="76">
        <f>'[1]AÜ städtis'!O9</f>
        <v>51639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18955</v>
      </c>
      <c r="G10" s="76">
        <f>'[1]AÜ städtis'!G10</f>
        <v>81762</v>
      </c>
      <c r="H10" s="76">
        <f>'[1]AÜ städtis'!H10</f>
        <v>-5.4</v>
      </c>
      <c r="I10" s="76">
        <f>'[1]AÜ städtis'!I10</f>
        <v>69688</v>
      </c>
      <c r="J10" s="76">
        <f>'[1]AÜ städtis'!J10</f>
        <v>12074</v>
      </c>
      <c r="K10" s="76">
        <f>'[1]AÜ städtis'!K10</f>
        <v>-5.9</v>
      </c>
      <c r="L10" s="76">
        <f>'[1]AÜ städtis'!L10</f>
        <v>-2.2999999999999998</v>
      </c>
      <c r="M10" s="76">
        <f>'[1]AÜ städtis'!M10</f>
        <v>168240</v>
      </c>
      <c r="N10" s="76">
        <f>'[1]AÜ städtis'!N10</f>
        <v>-4.3</v>
      </c>
      <c r="O10" s="76">
        <f>'[1]AÜ städtis'!O10</f>
        <v>142233</v>
      </c>
      <c r="P10" s="76">
        <f>'[1]AÜ städtis'!P10</f>
        <v>26007</v>
      </c>
      <c r="Q10" s="76">
        <f>'[1]AÜ städtis'!Q10</f>
        <v>-4.8</v>
      </c>
      <c r="R10" s="76">
        <f>'[1]AÜ städtis'!R10</f>
        <v>-1.6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338</v>
      </c>
      <c r="E11" s="76">
        <f>'[1]AÜ städtis'!E11</f>
        <v>47256</v>
      </c>
      <c r="F11" s="76">
        <f>'[1]AÜ städtis'!F11</f>
        <v>45330</v>
      </c>
      <c r="G11" s="76">
        <f>'[1]AÜ städtis'!G11</f>
        <v>283768</v>
      </c>
      <c r="H11" s="76">
        <f>'[1]AÜ städtis'!H11</f>
        <v>-8.3000000000000007</v>
      </c>
      <c r="I11" s="76">
        <f>'[1]AÜ städtis'!I11</f>
        <v>203710</v>
      </c>
      <c r="J11" s="76">
        <f>'[1]AÜ städtis'!J11</f>
        <v>80058</v>
      </c>
      <c r="K11" s="76">
        <f>'[1]AÜ städtis'!K11</f>
        <v>-6.5</v>
      </c>
      <c r="L11" s="76">
        <f>'[1]AÜ städtis'!L11</f>
        <v>-12.6</v>
      </c>
      <c r="M11" s="76">
        <f>'[1]AÜ städtis'!M11</f>
        <v>492772</v>
      </c>
      <c r="N11" s="76">
        <f>'[1]AÜ städtis'!N11</f>
        <v>-13.5</v>
      </c>
      <c r="O11" s="76">
        <f>'[1]AÜ städtis'!O11</f>
        <v>355247</v>
      </c>
      <c r="P11" s="76">
        <f>'[1]AÜ städtis'!P11</f>
        <v>137525</v>
      </c>
      <c r="Q11" s="76">
        <f>'[1]AÜ städtis'!Q11</f>
        <v>-10.5</v>
      </c>
      <c r="R11" s="76">
        <f>'[1]AÜ städtis'!R11</f>
        <v>-20.399999999999999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301</v>
      </c>
      <c r="E12" s="76">
        <f>'[1]AÜ städtis'!E12</f>
        <v>45489</v>
      </c>
      <c r="F12" s="76">
        <f>'[1]AÜ städtis'!F12</f>
        <v>43673</v>
      </c>
      <c r="G12" s="76">
        <f>'[1]AÜ städtis'!G12</f>
        <v>270692</v>
      </c>
      <c r="H12" s="76">
        <f>'[1]AÜ städtis'!H12</f>
        <v>-2.8</v>
      </c>
      <c r="I12" s="76">
        <f>'[1]AÜ städtis'!I12</f>
        <v>179633</v>
      </c>
      <c r="J12" s="76">
        <f>'[1]AÜ städtis'!J12</f>
        <v>91059</v>
      </c>
      <c r="K12" s="76">
        <f>'[1]AÜ städtis'!K12</f>
        <v>-4.0999999999999996</v>
      </c>
      <c r="L12" s="76">
        <f>'[1]AÜ städtis'!L12</f>
        <v>0</v>
      </c>
      <c r="M12" s="76">
        <f>'[1]AÜ städtis'!M12</f>
        <v>469945</v>
      </c>
      <c r="N12" s="76">
        <f>'[1]AÜ städtis'!N12</f>
        <v>-1.7</v>
      </c>
      <c r="O12" s="76">
        <f>'[1]AÜ städtis'!O12</f>
        <v>294711</v>
      </c>
      <c r="P12" s="76">
        <f>'[1]AÜ städtis'!P12</f>
        <v>175234</v>
      </c>
      <c r="Q12" s="76">
        <f>'[1]AÜ städtis'!Q12</f>
        <v>-3.8</v>
      </c>
      <c r="R12" s="76">
        <f>'[1]AÜ städtis'!R12</f>
        <v>2.1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574</v>
      </c>
      <c r="D13" s="76">
        <f>'[1]AÜ städtis'!D13</f>
        <v>556</v>
      </c>
      <c r="E13" s="76">
        <f>'[1]AÜ städtis'!E13</f>
        <v>51076</v>
      </c>
      <c r="F13" s="76">
        <f>'[1]AÜ städtis'!F13</f>
        <v>49035</v>
      </c>
      <c r="G13" s="76">
        <f>'[1]AÜ städtis'!G13</f>
        <v>254159</v>
      </c>
      <c r="H13" s="76">
        <f>'[1]AÜ städtis'!H13</f>
        <v>4.3</v>
      </c>
      <c r="I13" s="76">
        <f>'[1]AÜ städtis'!I13</f>
        <v>207555</v>
      </c>
      <c r="J13" s="76">
        <f>'[1]AÜ städtis'!J13</f>
        <v>46604</v>
      </c>
      <c r="K13" s="76">
        <f>'[1]AÜ städtis'!K13</f>
        <v>4</v>
      </c>
      <c r="L13" s="76">
        <f>'[1]AÜ städtis'!L13</f>
        <v>6</v>
      </c>
      <c r="M13" s="76">
        <f>'[1]AÜ städtis'!M13</f>
        <v>500546</v>
      </c>
      <c r="N13" s="76">
        <f>'[1]AÜ städtis'!N13</f>
        <v>2.2000000000000002</v>
      </c>
      <c r="O13" s="76">
        <f>'[1]AÜ städtis'!O13</f>
        <v>415499</v>
      </c>
      <c r="P13" s="76">
        <f>'[1]AÜ städtis'!P13</f>
        <v>85047</v>
      </c>
      <c r="Q13" s="76">
        <f>'[1]AÜ städtis'!Q13</f>
        <v>2</v>
      </c>
      <c r="R13" s="76">
        <f>'[1]AÜ städtis'!R13</f>
        <v>2.9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915710</v>
      </c>
      <c r="H14" s="21">
        <f>G14/'2024'!G14*100-100</f>
        <v>-2.8084103718012585</v>
      </c>
      <c r="I14" s="20">
        <f>SUM(I9:I13)</f>
        <v>680962</v>
      </c>
      <c r="J14" s="20">
        <f>SUM(J9:J13)</f>
        <v>234748</v>
      </c>
      <c r="K14" s="21">
        <f>I14/'2024'!I14*100-100</f>
        <v>-2.6148165309490423</v>
      </c>
      <c r="L14" s="21">
        <f>J14/'2024'!J14*100-100</f>
        <v>-3.3656616884292987</v>
      </c>
      <c r="M14" s="20">
        <f>SUM(M9:M13)</f>
        <v>1692099</v>
      </c>
      <c r="N14" s="21">
        <f>M14/'2024'!M14*100-100</f>
        <v>-4.5062295881310206</v>
      </c>
      <c r="O14" s="20">
        <f>SUM(O9:O13)</f>
        <v>1259329</v>
      </c>
      <c r="P14" s="20">
        <f>SUM(P9:P13)</f>
        <v>432770</v>
      </c>
      <c r="Q14" s="21">
        <f>O14/'2024'!O14*100-100</f>
        <v>-3.9641244525516868</v>
      </c>
      <c r="R14" s="21">
        <f>P14/'2024'!P14*100-100</f>
        <v>-6.0494620481247665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91652</v>
      </c>
      <c r="H19" s="77">
        <f>IF('[1]AÜ städtis'!H16="...","",'[1]AÜ städtis'!H16)</f>
        <v>1.9</v>
      </c>
      <c r="I19" s="77">
        <f>IF('[1]AÜ städtis'!I16="...","",'[1]AÜ städtis'!I16)</f>
        <v>77772</v>
      </c>
      <c r="J19" s="77">
        <f>IF('[1]AÜ städtis'!J16="...","",'[1]AÜ städtis'!J16)</f>
        <v>13880</v>
      </c>
      <c r="K19" s="77">
        <f>IF('[1]AÜ städtis'!K16="...","",'[1]AÜ städtis'!K16)</f>
        <v>-0.7</v>
      </c>
      <c r="L19" s="77">
        <f>IF('[1]AÜ städtis'!L16="...","",'[1]AÜ städtis'!L16)</f>
        <v>18.600000000000001</v>
      </c>
      <c r="M19" s="77">
        <f>IF('[1]AÜ städtis'!M16="...","",'[1]AÜ städtis'!M16)</f>
        <v>180366</v>
      </c>
      <c r="N19" s="77">
        <f>IF('[1]AÜ städtis'!N16="...","",'[1]AÜ städtis'!N16)</f>
        <v>-2.9</v>
      </c>
      <c r="O19" s="77">
        <f>IF('[1]AÜ städtis'!O16="...","",'[1]AÜ städtis'!O16)</f>
        <v>152262</v>
      </c>
      <c r="P19" s="77">
        <f>IF('[1]AÜ städtis'!P16="...","",'[1]AÜ städtis'!P16)</f>
        <v>28104</v>
      </c>
      <c r="Q19" s="77">
        <f>IF('[1]AÜ städtis'!Q16="...","",'[1]AÜ städtis'!Q16)</f>
        <v>-4.8</v>
      </c>
      <c r="R19" s="77">
        <f>IF('[1]AÜ städtis'!R16="...","",'[1]AÜ städtis'!R16)</f>
        <v>8.8000000000000007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337</v>
      </c>
      <c r="E20" s="77">
        <f>IF('[1]AÜ städtis'!E17="...","",'[1]AÜ städtis'!E17)</f>
        <v>47269</v>
      </c>
      <c r="F20" s="77">
        <f>IF('[1]AÜ städtis'!F17="...","",'[1]AÜ städtis'!F17)</f>
        <v>45145</v>
      </c>
      <c r="G20" s="77">
        <f>IF('[1]AÜ städtis'!G17="...","",'[1]AÜ städtis'!G17)</f>
        <v>327442</v>
      </c>
      <c r="H20" s="77">
        <f>IF('[1]AÜ städtis'!H17="...","",'[1]AÜ städtis'!H17)</f>
        <v>3.4</v>
      </c>
      <c r="I20" s="77">
        <f>IF('[1]AÜ städtis'!I17="...","",'[1]AÜ städtis'!I17)</f>
        <v>233391</v>
      </c>
      <c r="J20" s="77">
        <f>IF('[1]AÜ städtis'!J17="...","",'[1]AÜ städtis'!J17)</f>
        <v>94051</v>
      </c>
      <c r="K20" s="77">
        <f>IF('[1]AÜ städtis'!K17="...","",'[1]AÜ städtis'!K17)</f>
        <v>-3.4</v>
      </c>
      <c r="L20" s="77">
        <f>IF('[1]AÜ städtis'!L17="...","",'[1]AÜ städtis'!L17)</f>
        <v>25.4</v>
      </c>
      <c r="M20" s="77">
        <f>IF('[1]AÜ städtis'!M17="...","",'[1]AÜ städtis'!M17)</f>
        <v>574790</v>
      </c>
      <c r="N20" s="77">
        <f>IF('[1]AÜ städtis'!N17="...","",'[1]AÜ städtis'!N17)</f>
        <v>-1.1000000000000001</v>
      </c>
      <c r="O20" s="77">
        <f>IF('[1]AÜ städtis'!O17="...","",'[1]AÜ städtis'!O17)</f>
        <v>405795</v>
      </c>
      <c r="P20" s="77">
        <f>IF('[1]AÜ städtis'!P17="...","",'[1]AÜ städtis'!P17)</f>
        <v>168995</v>
      </c>
      <c r="Q20" s="77">
        <f>IF('[1]AÜ städtis'!Q17="...","",'[1]AÜ städtis'!Q17)</f>
        <v>-8.3000000000000007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302</v>
      </c>
      <c r="E21" s="77">
        <f>IF('[1]AÜ städtis'!E18="...","",'[1]AÜ städtis'!E18)</f>
        <v>45445</v>
      </c>
      <c r="F21" s="77">
        <f>IF('[1]AÜ städtis'!F18="...","",'[1]AÜ städtis'!F18)</f>
        <v>43524</v>
      </c>
      <c r="G21" s="77">
        <f>IF('[1]AÜ städtis'!G18="...","",'[1]AÜ städtis'!G18)</f>
        <v>266597</v>
      </c>
      <c r="H21" s="77">
        <f>IF('[1]AÜ städtis'!H18="...","",'[1]AÜ städtis'!H18)</f>
        <v>6.6</v>
      </c>
      <c r="I21" s="77">
        <f>IF('[1]AÜ städtis'!I18="...","",'[1]AÜ städtis'!I18)</f>
        <v>186091</v>
      </c>
      <c r="J21" s="77">
        <f>IF('[1]AÜ städtis'!J18="...","",'[1]AÜ städtis'!J18)</f>
        <v>80506</v>
      </c>
      <c r="K21" s="77">
        <f>IF('[1]AÜ städtis'!K18="...","",'[1]AÜ städtis'!K18)</f>
        <v>6.6</v>
      </c>
      <c r="L21" s="77">
        <f>IF('[1]AÜ städtis'!L18="...","",'[1]AÜ städtis'!L18)</f>
        <v>6.6</v>
      </c>
      <c r="M21" s="77">
        <f>IF('[1]AÜ städtis'!M18="...","",'[1]AÜ städtis'!M18)</f>
        <v>424387</v>
      </c>
      <c r="N21" s="77">
        <f>IF('[1]AÜ städtis'!N18="...","",'[1]AÜ städtis'!N18)</f>
        <v>4.5999999999999996</v>
      </c>
      <c r="O21" s="77">
        <f>IF('[1]AÜ städtis'!O18="...","",'[1]AÜ städtis'!O18)</f>
        <v>291182</v>
      </c>
      <c r="P21" s="77">
        <f>IF('[1]AÜ städtis'!P18="...","",'[1]AÜ städtis'!P18)</f>
        <v>133205</v>
      </c>
      <c r="Q21" s="77">
        <f>IF('[1]AÜ städtis'!Q18="...","",'[1]AÜ städtis'!Q18)</f>
        <v>5.6</v>
      </c>
      <c r="R21" s="77">
        <f>IF('[1]AÜ städtis'!R18="...","",'[1]AÜ städtis'!R18)</f>
        <v>2.4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574</v>
      </c>
      <c r="D22" s="77">
        <f>IF('[1]AÜ städtis'!D19="...","",'[1]AÜ städtis'!D19)</f>
        <v>556</v>
      </c>
      <c r="E22" s="77">
        <f>IF('[1]AÜ städtis'!E19="...","",'[1]AÜ städtis'!E19)</f>
        <v>51145</v>
      </c>
      <c r="F22" s="77">
        <f>IF('[1]AÜ städtis'!F19="...","",'[1]AÜ städtis'!F19)</f>
        <v>49023</v>
      </c>
      <c r="G22" s="77">
        <f>IF('[1]AÜ städtis'!G19="...","",'[1]AÜ städtis'!G19)</f>
        <v>271616</v>
      </c>
      <c r="H22" s="77">
        <f>IF('[1]AÜ städtis'!H19="...","",'[1]AÜ städtis'!H19)</f>
        <v>0.1</v>
      </c>
      <c r="I22" s="77">
        <f>IF('[1]AÜ städtis'!I19="...","",'[1]AÜ städtis'!I19)</f>
        <v>225770</v>
      </c>
      <c r="J22" s="77">
        <f>IF('[1]AÜ städtis'!J19="...","",'[1]AÜ städtis'!J19)</f>
        <v>45846</v>
      </c>
      <c r="K22" s="77">
        <f>IF('[1]AÜ städtis'!K19="...","",'[1]AÜ städtis'!K19)</f>
        <v>1.8</v>
      </c>
      <c r="L22" s="77">
        <f>IF('[1]AÜ städtis'!L19="...","",'[1]AÜ städtis'!L19)</f>
        <v>-7.7</v>
      </c>
      <c r="M22" s="77">
        <f>IF('[1]AÜ städtis'!M19="...","",'[1]AÜ städtis'!M19)</f>
        <v>522391</v>
      </c>
      <c r="N22" s="77">
        <f>IF('[1]AÜ städtis'!N19="...","",'[1]AÜ städtis'!N19)</f>
        <v>-2.2000000000000002</v>
      </c>
      <c r="O22" s="77">
        <f>IF('[1]AÜ städtis'!O19="...","",'[1]AÜ städtis'!O19)</f>
        <v>439507</v>
      </c>
      <c r="P22" s="77">
        <f>IF('[1]AÜ städtis'!P19="...","",'[1]AÜ städtis'!P19)</f>
        <v>82884</v>
      </c>
      <c r="Q22" s="77">
        <f>IF('[1]AÜ städtis'!Q19="...","",'[1]AÜ städtis'!Q19)</f>
        <v>-0.4</v>
      </c>
      <c r="R22" s="77">
        <f>IF('[1]AÜ städtis'!R19="...","",'[1]AÜ städtis'!R19)</f>
        <v>-10.5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983555</v>
      </c>
      <c r="H23" s="21">
        <f>G23/'2024'!G23*100-100</f>
        <v>3.1670026705490528</v>
      </c>
      <c r="I23" s="20">
        <f>SUM(I18:I22)</f>
        <v>744662</v>
      </c>
      <c r="J23" s="20">
        <f>SUM(J18:J22)</f>
        <v>238893</v>
      </c>
      <c r="K23" s="21">
        <f>I23/'2024'!I23*100-100</f>
        <v>0.99316596572269589</v>
      </c>
      <c r="L23" s="21">
        <f>J23/'2024'!J23*100-100</f>
        <v>10.586835661017574</v>
      </c>
      <c r="M23" s="20">
        <f>SUM(M18:M22)</f>
        <v>1766804</v>
      </c>
      <c r="N23" s="21">
        <f>M23/'2024'!M23*100-100</f>
        <v>1.4887851456606427E-2</v>
      </c>
      <c r="O23" s="20">
        <f>SUM(O18:O22)</f>
        <v>1343425</v>
      </c>
      <c r="P23" s="20">
        <f>SUM(P18:P22)</f>
        <v>423379</v>
      </c>
      <c r="Q23" s="21">
        <f>O23/'2024'!O23*100-100</f>
        <v>-2.0426005404546146</v>
      </c>
      <c r="R23" s="21">
        <f>P23/'2024'!P23*100-100</f>
        <v>7.1566148573916024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1899265</v>
      </c>
      <c r="H24" s="26">
        <f>G24/'2024'!G24*100-100</f>
        <v>0.19693679663545538</v>
      </c>
      <c r="I24" s="25">
        <f>I23+I14</f>
        <v>1425624</v>
      </c>
      <c r="J24" s="25">
        <f>J23+J14</f>
        <v>473641</v>
      </c>
      <c r="K24" s="26">
        <f>I24/'2024'!I24*100-100</f>
        <v>-0.7629900075526308</v>
      </c>
      <c r="L24" s="26">
        <f>J24/'2024'!J24*100-100</f>
        <v>3.201676882080065</v>
      </c>
      <c r="M24" s="25">
        <f>M23+M14</f>
        <v>3458903</v>
      </c>
      <c r="N24" s="26">
        <f>M24/'2024'!M24*100-100</f>
        <v>-2.2491244848081919</v>
      </c>
      <c r="O24" s="25">
        <f>O23+O14</f>
        <v>2602754</v>
      </c>
      <c r="P24" s="25">
        <f>P23+P14</f>
        <v>856149</v>
      </c>
      <c r="Q24" s="26">
        <f>O24/'2024'!O24*100-100</f>
        <v>-2.9818294592598846</v>
      </c>
      <c r="R24" s="26">
        <f>P24/'2024'!P24*100-100</f>
        <v>4.7911804884435583E-2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113998</v>
      </c>
      <c r="H28" s="77">
        <f>IF('[1]AÜ städtis'!H22="...","",'[1]AÜ städtis'!H22)</f>
        <v>1</v>
      </c>
      <c r="I28" s="77">
        <f>IF('[1]AÜ städtis'!I22="...","",'[1]AÜ städtis'!I22)</f>
        <v>95793</v>
      </c>
      <c r="J28" s="77">
        <f>IF('[1]AÜ städtis'!J22="...","",'[1]AÜ städtis'!J22)</f>
        <v>18205</v>
      </c>
      <c r="K28" s="77">
        <f>IF('[1]AÜ städtis'!K22="...","",'[1]AÜ städtis'!K22)</f>
        <v>-1</v>
      </c>
      <c r="L28" s="77">
        <f>IF('[1]AÜ städtis'!L22="...","",'[1]AÜ städtis'!L22)</f>
        <v>12.9</v>
      </c>
      <c r="M28" s="77">
        <f>IF('[1]AÜ städtis'!M22="...","",'[1]AÜ städtis'!M22)</f>
        <v>234315</v>
      </c>
      <c r="N28" s="77">
        <f>IF('[1]AÜ städtis'!N22="...","",'[1]AÜ städtis'!N22)</f>
        <v>0.7</v>
      </c>
      <c r="O28" s="77">
        <f>IF('[1]AÜ städtis'!O22="...","",'[1]AÜ städtis'!O22)</f>
        <v>195214</v>
      </c>
      <c r="P28" s="77">
        <f>IF('[1]AÜ städtis'!P22="...","",'[1]AÜ städtis'!P22)</f>
        <v>39101</v>
      </c>
      <c r="Q28" s="77">
        <f>IF('[1]AÜ städtis'!Q22="...","",'[1]AÜ städtis'!Q22)</f>
        <v>-1</v>
      </c>
      <c r="R28" s="77">
        <f>IF('[1]AÜ städtis'!R22="...","",'[1]AÜ städtis'!R22)</f>
        <v>10.6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342</v>
      </c>
      <c r="E29" s="77">
        <f>IF('[1]AÜ städtis'!E23="...","",'[1]AÜ städtis'!E23)</f>
        <v>47728</v>
      </c>
      <c r="F29" s="77">
        <f>IF('[1]AÜ städtis'!F23="...","",'[1]AÜ städtis'!F23)</f>
        <v>45547</v>
      </c>
      <c r="G29" s="77">
        <f>IF('[1]AÜ städtis'!G23="...","",'[1]AÜ städtis'!G23)</f>
        <v>367880</v>
      </c>
      <c r="H29" s="77">
        <f>IF('[1]AÜ städtis'!H23="...","",'[1]AÜ städtis'!H23)</f>
        <v>1</v>
      </c>
      <c r="I29" s="77">
        <f>IF('[1]AÜ städtis'!I23="...","",'[1]AÜ städtis'!I23)</f>
        <v>260856</v>
      </c>
      <c r="J29" s="77">
        <f>IF('[1]AÜ städtis'!J23="...","",'[1]AÜ städtis'!J23)</f>
        <v>107024</v>
      </c>
      <c r="K29" s="77">
        <f>IF('[1]AÜ städtis'!K23="...","",'[1]AÜ städtis'!K23)</f>
        <v>3.2</v>
      </c>
      <c r="L29" s="77">
        <f>IF('[1]AÜ städtis'!L23="...","",'[1]AÜ städtis'!L23)</f>
        <v>-4.0999999999999996</v>
      </c>
      <c r="M29" s="77">
        <f>IF('[1]AÜ städtis'!M23="...","",'[1]AÜ städtis'!M23)</f>
        <v>695840</v>
      </c>
      <c r="N29" s="77">
        <f>IF('[1]AÜ städtis'!N23="...","",'[1]AÜ städtis'!N23)</f>
        <v>4.2</v>
      </c>
      <c r="O29" s="77">
        <f>IF('[1]AÜ städtis'!O23="...","",'[1]AÜ städtis'!O23)</f>
        <v>483364</v>
      </c>
      <c r="P29" s="77">
        <f>IF('[1]AÜ städtis'!P23="...","",'[1]AÜ städtis'!P23)</f>
        <v>212476</v>
      </c>
      <c r="Q29" s="77">
        <f>IF('[1]AÜ städtis'!Q23="...","",'[1]AÜ städtis'!Q23)</f>
        <v>6.2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300</v>
      </c>
      <c r="E30" s="77">
        <f>IF('[1]AÜ städtis'!E24="...","",'[1]AÜ städtis'!E24)</f>
        <v>45497</v>
      </c>
      <c r="F30" s="77">
        <f>IF('[1]AÜ städtis'!F24="...","",'[1]AÜ städtis'!F24)</f>
        <v>43797</v>
      </c>
      <c r="G30" s="77">
        <f>IF('[1]AÜ städtis'!G24="...","",'[1]AÜ städtis'!G24)</f>
        <v>312298</v>
      </c>
      <c r="H30" s="77">
        <f>IF('[1]AÜ städtis'!H24="...","",'[1]AÜ städtis'!H24)</f>
        <v>0.4</v>
      </c>
      <c r="I30" s="77">
        <f>IF('[1]AÜ städtis'!I24="...","",'[1]AÜ städtis'!I24)</f>
        <v>219836</v>
      </c>
      <c r="J30" s="77">
        <f>IF('[1]AÜ städtis'!J24="...","",'[1]AÜ städtis'!J24)</f>
        <v>92462</v>
      </c>
      <c r="K30" s="77">
        <f>IF('[1]AÜ städtis'!K24="...","",'[1]AÜ städtis'!K24)</f>
        <v>1.1000000000000001</v>
      </c>
      <c r="L30" s="77">
        <f>IF('[1]AÜ städtis'!L24="...","",'[1]AÜ städtis'!L24)</f>
        <v>-1.2</v>
      </c>
      <c r="M30" s="77">
        <f>IF('[1]AÜ städtis'!M24="...","",'[1]AÜ städtis'!M24)</f>
        <v>521463</v>
      </c>
      <c r="N30" s="77">
        <f>IF('[1]AÜ städtis'!N24="...","",'[1]AÜ städtis'!N24)</f>
        <v>-0.7</v>
      </c>
      <c r="O30" s="77">
        <f>IF('[1]AÜ städtis'!O24="...","",'[1]AÜ städtis'!O24)</f>
        <v>353255</v>
      </c>
      <c r="P30" s="77">
        <f>IF('[1]AÜ städtis'!P24="...","",'[1]AÜ städtis'!P24)</f>
        <v>168208</v>
      </c>
      <c r="Q30" s="77">
        <f>IF('[1]AÜ städtis'!Q24="...","",'[1]AÜ städtis'!Q24)</f>
        <v>0.9</v>
      </c>
      <c r="R30" s="77">
        <f>IF('[1]AÜ städtis'!R24="...","",'[1]AÜ städtis'!R24)</f>
        <v>-4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576</v>
      </c>
      <c r="D31" s="77">
        <f>IF('[1]AÜ städtis'!D25="...","",'[1]AÜ städtis'!D25)</f>
        <v>559</v>
      </c>
      <c r="E31" s="77">
        <f>IF('[1]AÜ städtis'!E25="...","",'[1]AÜ städtis'!E25)</f>
        <v>51301</v>
      </c>
      <c r="F31" s="77">
        <f>IF('[1]AÜ städtis'!F25="...","",'[1]AÜ städtis'!F25)</f>
        <v>49052</v>
      </c>
      <c r="G31" s="77">
        <f>IF('[1]AÜ städtis'!G25="...","",'[1]AÜ städtis'!G25)</f>
        <v>326968</v>
      </c>
      <c r="H31" s="77">
        <f>IF('[1]AÜ städtis'!H25="...","",'[1]AÜ städtis'!H25)</f>
        <v>7.2</v>
      </c>
      <c r="I31" s="77">
        <f>IF('[1]AÜ städtis'!I25="...","",'[1]AÜ städtis'!I25)</f>
        <v>269897</v>
      </c>
      <c r="J31" s="77">
        <f>IF('[1]AÜ städtis'!J25="...","",'[1]AÜ städtis'!J25)</f>
        <v>57071</v>
      </c>
      <c r="K31" s="77">
        <f>IF('[1]AÜ städtis'!K25="...","",'[1]AÜ städtis'!K25)</f>
        <v>5.8</v>
      </c>
      <c r="L31" s="77">
        <f>IF('[1]AÜ städtis'!L25="...","",'[1]AÜ städtis'!L25)</f>
        <v>14.1</v>
      </c>
      <c r="M31" s="77">
        <f>IF('[1]AÜ städtis'!M25="...","",'[1]AÜ städtis'!M25)</f>
        <v>632344</v>
      </c>
      <c r="N31" s="77">
        <f>IF('[1]AÜ städtis'!N25="...","",'[1]AÜ städtis'!N25)</f>
        <v>6</v>
      </c>
      <c r="O31" s="77">
        <f>IF('[1]AÜ städtis'!O25="...","",'[1]AÜ städtis'!O25)</f>
        <v>526611</v>
      </c>
      <c r="P31" s="77">
        <f>IF('[1]AÜ städtis'!P25="...","",'[1]AÜ städtis'!P25)</f>
        <v>105733</v>
      </c>
      <c r="Q31" s="77">
        <f>IF('[1]AÜ städtis'!Q25="...","",'[1]AÜ städtis'!Q25)</f>
        <v>4.3</v>
      </c>
      <c r="R31" s="77">
        <f>IF('[1]AÜ städtis'!R25="...","",'[1]AÜ städtis'!R25)</f>
        <v>15.2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1151781</v>
      </c>
      <c r="H32" s="21">
        <f>G32/'2024'!G32*100-100</f>
        <v>2.869368572791231</v>
      </c>
      <c r="I32" s="20">
        <f>SUM(I27:I31)</f>
        <v>871399</v>
      </c>
      <c r="J32" s="20">
        <f>SUM(J27:J31)</f>
        <v>280382</v>
      </c>
      <c r="K32" s="21">
        <f>I32/'2024'!I32*100-100</f>
        <v>3.2867116289544356</v>
      </c>
      <c r="L32" s="21">
        <f>J32/'2024'!J32*100-100</f>
        <v>1.5935706417763384</v>
      </c>
      <c r="M32" s="20">
        <f>SUM(M27:M31)</f>
        <v>2155339</v>
      </c>
      <c r="N32" s="21">
        <f>M32/'2024'!M32*100-100</f>
        <v>3.3626171998075876</v>
      </c>
      <c r="O32" s="20">
        <f>SUM(O27:O31)</f>
        <v>1617405</v>
      </c>
      <c r="P32" s="20">
        <f>SUM(P27:P31)</f>
        <v>537934</v>
      </c>
      <c r="Q32" s="21">
        <f>O32/'2024'!O32*100-100</f>
        <v>3.5614422746309771</v>
      </c>
      <c r="R32" s="21">
        <f>P32/'2024'!P32*100-100</f>
        <v>2.7693824292466189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3051046</v>
      </c>
      <c r="H33" s="26">
        <f>G33/'2024'!G33*100-100</f>
        <v>1.1893130307715722</v>
      </c>
      <c r="I33" s="25">
        <f>I32+I23+I14</f>
        <v>2297023</v>
      </c>
      <c r="J33" s="25">
        <f>J32+J23+J14</f>
        <v>754023</v>
      </c>
      <c r="K33" s="26">
        <f>I33/'2024'!I33*100-100</f>
        <v>0.7353563526886262</v>
      </c>
      <c r="L33" s="26">
        <f>J33/'2024'!J33*100-100</f>
        <v>2.5977948950309582</v>
      </c>
      <c r="M33" s="25">
        <f>M32+M23+M14</f>
        <v>5614242</v>
      </c>
      <c r="N33" s="26">
        <f>M33/'2024'!M33*100-100</f>
        <v>-0.16834085831966661</v>
      </c>
      <c r="O33" s="25">
        <f>O32+O23+O14</f>
        <v>4220159</v>
      </c>
      <c r="P33" s="25">
        <f>P32+P23+P14</f>
        <v>1394083</v>
      </c>
      <c r="Q33" s="26">
        <f>O33/'2024'!O33*100-100</f>
        <v>-0.57422113910320149</v>
      </c>
      <c r="R33" s="26">
        <f>P33/'2024'!P33*100-100</f>
        <v>1.0807894853234927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 t="str">
        <f>IF('[1]AÜ städtis'!C27="...","",'[1]AÜ städtis'!C27)</f>
        <v/>
      </c>
      <c r="D36" s="77" t="str">
        <f>IF('[1]AÜ städtis'!D27="...","",'[1]AÜ städtis'!D27)</f>
        <v/>
      </c>
      <c r="E36" s="77" t="str">
        <f>IF('[1]AÜ städtis'!E27="...","",'[1]AÜ städtis'!E27)</f>
        <v/>
      </c>
      <c r="F36" s="77" t="str">
        <f>IF('[1]AÜ städtis'!F27="...","",'[1]AÜ städtis'!F27)</f>
        <v/>
      </c>
      <c r="G36" s="77" t="str">
        <f>IF('[1]AÜ städtis'!G27="...","",'[1]AÜ städtis'!G27)</f>
        <v/>
      </c>
      <c r="H36" s="77" t="str">
        <f>IF('[1]AÜ städtis'!H27="...","",'[1]AÜ städtis'!H27)</f>
        <v/>
      </c>
      <c r="I36" s="77" t="str">
        <f>IF('[1]AÜ städtis'!I27="...","",'[1]AÜ städtis'!I27)</f>
        <v/>
      </c>
      <c r="J36" s="77" t="str">
        <f>IF('[1]AÜ städtis'!J27="...","",'[1]AÜ städtis'!J27)</f>
        <v/>
      </c>
      <c r="K36" s="77" t="str">
        <f>IF('[1]AÜ städtis'!K27="...","",'[1]AÜ städtis'!K27)</f>
        <v/>
      </c>
      <c r="L36" s="77" t="str">
        <f>IF('[1]AÜ städtis'!L27="...","",'[1]AÜ städtis'!L27)</f>
        <v/>
      </c>
      <c r="M36" s="77" t="str">
        <f>IF('[1]AÜ städtis'!M27="...","",'[1]AÜ städtis'!M27)</f>
        <v/>
      </c>
      <c r="N36" s="77" t="str">
        <f>IF('[1]AÜ städtis'!N27="...","",'[1]AÜ städtis'!N27)</f>
        <v/>
      </c>
      <c r="O36" s="77" t="str">
        <f>IF('[1]AÜ städtis'!O27="...","",'[1]AÜ städtis'!O27)</f>
        <v/>
      </c>
      <c r="P36" s="77" t="str">
        <f>IF('[1]AÜ städtis'!P27="...","",'[1]AÜ städtis'!P27)</f>
        <v/>
      </c>
      <c r="Q36" s="77" t="str">
        <f>IF('[1]AÜ städtis'!Q27="...","",'[1]AÜ städtis'!Q27)</f>
        <v/>
      </c>
      <c r="R36" s="77" t="str">
        <f>IF('[1]AÜ städtis'!R27="...","",'[1]AÜ städtis'!R27)</f>
        <v/>
      </c>
      <c r="S36" s="77" t="str">
        <f>IF('[1]AÜ städtis'!S27="...","",'[1]AÜ städtis'!S27)</f>
        <v/>
      </c>
    </row>
    <row r="37" spans="1:19" s="27" customFormat="1" x14ac:dyDescent="0.25">
      <c r="A37" s="31" t="s">
        <v>19</v>
      </c>
      <c r="B37" s="32" t="s">
        <v>20</v>
      </c>
      <c r="C37" s="77" t="str">
        <f>IF('[1]AÜ städtis'!C28="...","",'[1]AÜ städtis'!C28)</f>
        <v/>
      </c>
      <c r="D37" s="77" t="str">
        <f>IF('[1]AÜ städtis'!D28="...","",'[1]AÜ städtis'!D28)</f>
        <v/>
      </c>
      <c r="E37" s="77" t="str">
        <f>IF('[1]AÜ städtis'!E28="...","",'[1]AÜ städtis'!E28)</f>
        <v/>
      </c>
      <c r="F37" s="77" t="str">
        <f>IF('[1]AÜ städtis'!F28="...","",'[1]AÜ städtis'!F28)</f>
        <v/>
      </c>
      <c r="G37" s="77" t="str">
        <f>IF('[1]AÜ städtis'!G28="...","",'[1]AÜ städtis'!G28)</f>
        <v/>
      </c>
      <c r="H37" s="77" t="str">
        <f>IF('[1]AÜ städtis'!H28="...","",'[1]AÜ städtis'!H28)</f>
        <v/>
      </c>
      <c r="I37" s="77" t="str">
        <f>IF('[1]AÜ städtis'!I28="...","",'[1]AÜ städtis'!I28)</f>
        <v/>
      </c>
      <c r="J37" s="77" t="str">
        <f>IF('[1]AÜ städtis'!J28="...","",'[1]AÜ städtis'!J28)</f>
        <v/>
      </c>
      <c r="K37" s="77" t="str">
        <f>IF('[1]AÜ städtis'!K28="...","",'[1]AÜ städtis'!K28)</f>
        <v/>
      </c>
      <c r="L37" s="77" t="str">
        <f>IF('[1]AÜ städtis'!L28="...","",'[1]AÜ städtis'!L28)</f>
        <v/>
      </c>
      <c r="M37" s="77" t="str">
        <f>IF('[1]AÜ städtis'!M28="...","",'[1]AÜ städtis'!M28)</f>
        <v/>
      </c>
      <c r="N37" s="77" t="str">
        <f>IF('[1]AÜ städtis'!N28="...","",'[1]AÜ städtis'!N28)</f>
        <v/>
      </c>
      <c r="O37" s="77" t="str">
        <f>IF('[1]AÜ städtis'!O28="...","",'[1]AÜ städtis'!O28)</f>
        <v/>
      </c>
      <c r="P37" s="77" t="str">
        <f>IF('[1]AÜ städtis'!P28="...","",'[1]AÜ städtis'!P28)</f>
        <v/>
      </c>
      <c r="Q37" s="77" t="str">
        <f>IF('[1]AÜ städtis'!Q28="...","",'[1]AÜ städtis'!Q28)</f>
        <v/>
      </c>
      <c r="R37" s="77" t="str">
        <f>IF('[1]AÜ städtis'!R28="...","",'[1]AÜ städtis'!R28)</f>
        <v/>
      </c>
      <c r="S37" s="77" t="str">
        <f>IF('[1]AÜ städtis'!S28="...","",'[1]AÜ städtis'!S28)</f>
        <v/>
      </c>
    </row>
    <row r="38" spans="1:19" s="27" customFormat="1" x14ac:dyDescent="0.25">
      <c r="A38" s="31" t="s">
        <v>21</v>
      </c>
      <c r="B38" s="32" t="s">
        <v>22</v>
      </c>
      <c r="C38" s="77" t="str">
        <f>IF('[1]AÜ städtis'!C29="...","",'[1]AÜ städtis'!C29)</f>
        <v/>
      </c>
      <c r="D38" s="77" t="str">
        <f>IF('[1]AÜ städtis'!D29="...","",'[1]AÜ städtis'!D29)</f>
        <v/>
      </c>
      <c r="E38" s="77" t="str">
        <f>IF('[1]AÜ städtis'!E29="...","",'[1]AÜ städtis'!E29)</f>
        <v/>
      </c>
      <c r="F38" s="77" t="str">
        <f>IF('[1]AÜ städtis'!F29="...","",'[1]AÜ städtis'!F29)</f>
        <v/>
      </c>
      <c r="G38" s="77" t="str">
        <f>IF('[1]AÜ städtis'!G29="...","",'[1]AÜ städtis'!G29)</f>
        <v/>
      </c>
      <c r="H38" s="77" t="str">
        <f>IF('[1]AÜ städtis'!H29="...","",'[1]AÜ städtis'!H29)</f>
        <v/>
      </c>
      <c r="I38" s="77" t="str">
        <f>IF('[1]AÜ städtis'!I29="...","",'[1]AÜ städtis'!I29)</f>
        <v/>
      </c>
      <c r="J38" s="77" t="str">
        <f>IF('[1]AÜ städtis'!J29="...","",'[1]AÜ städtis'!J29)</f>
        <v/>
      </c>
      <c r="K38" s="77" t="str">
        <f>IF('[1]AÜ städtis'!K29="...","",'[1]AÜ städtis'!K29)</f>
        <v/>
      </c>
      <c r="L38" s="77" t="str">
        <f>IF('[1]AÜ städtis'!L29="...","",'[1]AÜ städtis'!L29)</f>
        <v/>
      </c>
      <c r="M38" s="77" t="str">
        <f>IF('[1]AÜ städtis'!M29="...","",'[1]AÜ städtis'!M29)</f>
        <v/>
      </c>
      <c r="N38" s="77" t="str">
        <f>IF('[1]AÜ städtis'!N29="...","",'[1]AÜ städtis'!N29)</f>
        <v/>
      </c>
      <c r="O38" s="77" t="str">
        <f>IF('[1]AÜ städtis'!O29="...","",'[1]AÜ städtis'!O29)</f>
        <v/>
      </c>
      <c r="P38" s="77" t="str">
        <f>IF('[1]AÜ städtis'!P29="...","",'[1]AÜ städtis'!P29)</f>
        <v/>
      </c>
      <c r="Q38" s="77" t="str">
        <f>IF('[1]AÜ städtis'!Q29="...","",'[1]AÜ städtis'!Q29)</f>
        <v/>
      </c>
      <c r="R38" s="77" t="str">
        <f>IF('[1]AÜ städtis'!R29="...","",'[1]AÜ städtis'!R29)</f>
        <v/>
      </c>
      <c r="S38" s="77" t="str">
        <f>IF('[1]AÜ städtis'!S29="...","",'[1]AÜ städtis'!S29)</f>
        <v/>
      </c>
    </row>
    <row r="39" spans="1:19" s="27" customFormat="1" x14ac:dyDescent="0.25">
      <c r="A39" s="31" t="s">
        <v>23</v>
      </c>
      <c r="B39" s="32" t="s">
        <v>24</v>
      </c>
      <c r="C39" s="77" t="str">
        <f>IF('[1]AÜ städtis'!C30="...","",'[1]AÜ städtis'!C30)</f>
        <v/>
      </c>
      <c r="D39" s="77" t="str">
        <f>IF('[1]AÜ städtis'!D30="...","",'[1]AÜ städtis'!D30)</f>
        <v/>
      </c>
      <c r="E39" s="77" t="str">
        <f>IF('[1]AÜ städtis'!E30="...","",'[1]AÜ städtis'!E30)</f>
        <v/>
      </c>
      <c r="F39" s="77" t="str">
        <f>IF('[1]AÜ städtis'!F30="...","",'[1]AÜ städtis'!F30)</f>
        <v/>
      </c>
      <c r="G39" s="77" t="str">
        <f>IF('[1]AÜ städtis'!G30="...","",'[1]AÜ städtis'!G30)</f>
        <v/>
      </c>
      <c r="H39" s="77" t="str">
        <f>IF('[1]AÜ städtis'!H30="...","",'[1]AÜ städtis'!H30)</f>
        <v/>
      </c>
      <c r="I39" s="77" t="str">
        <f>IF('[1]AÜ städtis'!I30="...","",'[1]AÜ städtis'!I30)</f>
        <v/>
      </c>
      <c r="J39" s="77" t="str">
        <f>IF('[1]AÜ städtis'!J30="...","",'[1]AÜ städtis'!J30)</f>
        <v/>
      </c>
      <c r="K39" s="77" t="str">
        <f>IF('[1]AÜ städtis'!K30="...","",'[1]AÜ städtis'!K30)</f>
        <v/>
      </c>
      <c r="L39" s="77" t="str">
        <f>IF('[1]AÜ städtis'!L30="...","",'[1]AÜ städtis'!L30)</f>
        <v/>
      </c>
      <c r="M39" s="77" t="str">
        <f>IF('[1]AÜ städtis'!M30="...","",'[1]AÜ städtis'!M30)</f>
        <v/>
      </c>
      <c r="N39" s="77" t="str">
        <f>IF('[1]AÜ städtis'!N30="...","",'[1]AÜ städtis'!N30)</f>
        <v/>
      </c>
      <c r="O39" s="77" t="str">
        <f>IF('[1]AÜ städtis'!O30="...","",'[1]AÜ städtis'!O30)</f>
        <v/>
      </c>
      <c r="P39" s="77" t="str">
        <f>IF('[1]AÜ städtis'!P30="...","",'[1]AÜ städtis'!P30)</f>
        <v/>
      </c>
      <c r="Q39" s="77" t="str">
        <f>IF('[1]AÜ städtis'!Q30="...","",'[1]AÜ städtis'!Q30)</f>
        <v/>
      </c>
      <c r="R39" s="77" t="str">
        <f>IF('[1]AÜ städtis'!R30="...","",'[1]AÜ städtis'!R30)</f>
        <v/>
      </c>
      <c r="S39" s="77" t="str">
        <f>IF('[1]AÜ städtis'!S30="...","",'[1]AÜ städtis'!S30)</f>
        <v/>
      </c>
    </row>
    <row r="40" spans="1:19" s="27" customFormat="1" x14ac:dyDescent="0.25">
      <c r="A40" s="31" t="s">
        <v>25</v>
      </c>
      <c r="B40" s="32" t="s">
        <v>26</v>
      </c>
      <c r="C40" s="77" t="str">
        <f>IF('[1]AÜ städtis'!C31="...","",'[1]AÜ städtis'!C31)</f>
        <v/>
      </c>
      <c r="D40" s="77" t="str">
        <f>IF('[1]AÜ städtis'!D31="...","",'[1]AÜ städtis'!D31)</f>
        <v/>
      </c>
      <c r="E40" s="77" t="str">
        <f>IF('[1]AÜ städtis'!E31="...","",'[1]AÜ städtis'!E31)</f>
        <v/>
      </c>
      <c r="F40" s="77" t="str">
        <f>IF('[1]AÜ städtis'!F31="...","",'[1]AÜ städtis'!F31)</f>
        <v/>
      </c>
      <c r="G40" s="77" t="str">
        <f>IF('[1]AÜ städtis'!G31="...","",'[1]AÜ städtis'!G31)</f>
        <v/>
      </c>
      <c r="H40" s="77" t="str">
        <f>IF('[1]AÜ städtis'!H31="...","",'[1]AÜ städtis'!H31)</f>
        <v/>
      </c>
      <c r="I40" s="77" t="str">
        <f>IF('[1]AÜ städtis'!I31="...","",'[1]AÜ städtis'!I31)</f>
        <v/>
      </c>
      <c r="J40" s="77" t="str">
        <f>IF('[1]AÜ städtis'!J31="...","",'[1]AÜ städtis'!J31)</f>
        <v/>
      </c>
      <c r="K40" s="77" t="str">
        <f>IF('[1]AÜ städtis'!K31="...","",'[1]AÜ städtis'!K31)</f>
        <v/>
      </c>
      <c r="L40" s="77" t="str">
        <f>IF('[1]AÜ städtis'!L31="...","",'[1]AÜ städtis'!L31)</f>
        <v/>
      </c>
      <c r="M40" s="77" t="str">
        <f>IF('[1]AÜ städtis'!M31="...","",'[1]AÜ städtis'!M31)</f>
        <v/>
      </c>
      <c r="N40" s="77" t="str">
        <f>IF('[1]AÜ städtis'!N31="...","",'[1]AÜ städtis'!N31)</f>
        <v/>
      </c>
      <c r="O40" s="77" t="str">
        <f>IF('[1]AÜ städtis'!O31="...","",'[1]AÜ städtis'!O31)</f>
        <v/>
      </c>
      <c r="P40" s="77" t="str">
        <f>IF('[1]AÜ städtis'!P31="...","",'[1]AÜ städtis'!P31)</f>
        <v/>
      </c>
      <c r="Q40" s="77" t="str">
        <f>IF('[1]AÜ städtis'!Q31="...","",'[1]AÜ städtis'!Q31)</f>
        <v/>
      </c>
      <c r="R40" s="77" t="str">
        <f>IF('[1]AÜ städtis'!R31="...","",'[1]AÜ städtis'!R31)</f>
        <v/>
      </c>
      <c r="S40" s="77" t="str">
        <f>IF('[1]AÜ städtis'!S31="...","",'[1]AÜ städtis'!S31)</f>
        <v/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0</v>
      </c>
      <c r="H41" s="21">
        <f>G41/'2024'!G41*100-100</f>
        <v>-100</v>
      </c>
      <c r="I41" s="20">
        <f>SUM(I36:I40)</f>
        <v>0</v>
      </c>
      <c r="J41" s="20">
        <f>SUM(J36:J40)</f>
        <v>0</v>
      </c>
      <c r="K41" s="21">
        <f>I41/'2024'!I41*100-100</f>
        <v>-100</v>
      </c>
      <c r="L41" s="21">
        <f>J41/'2024'!J41*100-100</f>
        <v>-100</v>
      </c>
      <c r="M41" s="20">
        <f>SUM(M36:M40)</f>
        <v>0</v>
      </c>
      <c r="N41" s="21">
        <f>M41/'2024'!M41*100-100</f>
        <v>-100</v>
      </c>
      <c r="O41" s="20">
        <f>SUM(O36:O40)</f>
        <v>0</v>
      </c>
      <c r="P41" s="20">
        <f>SUM(P36:P40)</f>
        <v>0</v>
      </c>
      <c r="Q41" s="21">
        <f>O41/'2024'!O41*100-100</f>
        <v>-100</v>
      </c>
      <c r="R41" s="21">
        <f>P41/'2024'!P41*100-100</f>
        <v>-100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3051046</v>
      </c>
      <c r="H42" s="26">
        <f>G42/'2024'!G42*100-100</f>
        <v>-27.62495537413966</v>
      </c>
      <c r="I42" s="25">
        <f>I41+I32+I23+I14</f>
        <v>2297023</v>
      </c>
      <c r="J42" s="25">
        <f>J41+J32+J23+J14</f>
        <v>754023</v>
      </c>
      <c r="K42" s="26">
        <f>I42/'2024'!I42*100-100</f>
        <v>-27.770410943569345</v>
      </c>
      <c r="L42" s="26">
        <f>J42/'2024'!J42*100-100</f>
        <v>-27.178212849466306</v>
      </c>
      <c r="M42" s="25">
        <f>M41+M32+M23+M14</f>
        <v>5614242</v>
      </c>
      <c r="N42" s="26">
        <f>M42/'2024'!M42*100-100</f>
        <v>-27.997134373563597</v>
      </c>
      <c r="O42" s="25">
        <f t="shared" ref="O42:P42" si="0">O41+O32+O23+O14</f>
        <v>4220159</v>
      </c>
      <c r="P42" s="25">
        <f t="shared" si="0"/>
        <v>1394083</v>
      </c>
      <c r="Q42" s="26">
        <f>O42/'2024'!O42*100-100</f>
        <v>-28.1391289837008</v>
      </c>
      <c r="R42" s="26">
        <f>P42/'2024'!P42*100-100</f>
        <v>-27.56384809474126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 t="str">
        <f>IF('[1]AÜ städtis'!C33="...","",'[1]AÜ städtis'!C33)</f>
        <v/>
      </c>
      <c r="D45" s="77" t="str">
        <f>IF('[1]AÜ städtis'!D33="...","",'[1]AÜ städtis'!D33)</f>
        <v/>
      </c>
      <c r="E45" s="77" t="str">
        <f>IF('[1]AÜ städtis'!E33="...","",'[1]AÜ städtis'!E33)</f>
        <v/>
      </c>
      <c r="F45" s="77" t="str">
        <f>IF('[1]AÜ städtis'!F33="...","",'[1]AÜ städtis'!F33)</f>
        <v/>
      </c>
      <c r="G45" s="77" t="str">
        <f>IF('[1]AÜ städtis'!G33="...","",'[1]AÜ städtis'!G33)</f>
        <v/>
      </c>
      <c r="H45" s="77" t="str">
        <f>IF('[1]AÜ städtis'!H33="...","",'[1]AÜ städtis'!H33)</f>
        <v/>
      </c>
      <c r="I45" s="77" t="str">
        <f>IF('[1]AÜ städtis'!I33="...","",'[1]AÜ städtis'!I33)</f>
        <v/>
      </c>
      <c r="J45" s="77" t="str">
        <f>IF('[1]AÜ städtis'!J33="...","",'[1]AÜ städtis'!J33)</f>
        <v/>
      </c>
      <c r="K45" s="77" t="str">
        <f>IF('[1]AÜ städtis'!K33="...","",'[1]AÜ städtis'!K33)</f>
        <v/>
      </c>
      <c r="L45" s="77" t="str">
        <f>IF('[1]AÜ städtis'!L33="...","",'[1]AÜ städtis'!L33)</f>
        <v/>
      </c>
      <c r="M45" s="77" t="str">
        <f>IF('[1]AÜ städtis'!M33="...","",'[1]AÜ städtis'!M33)</f>
        <v/>
      </c>
      <c r="N45" s="77" t="str">
        <f>IF('[1]AÜ städtis'!N33="...","",'[1]AÜ städtis'!N33)</f>
        <v/>
      </c>
      <c r="O45" s="77" t="str">
        <f>IF('[1]AÜ städtis'!O33="...","",'[1]AÜ städtis'!O33)</f>
        <v/>
      </c>
      <c r="P45" s="77" t="str">
        <f>IF('[1]AÜ städtis'!P33="...","",'[1]AÜ städtis'!P33)</f>
        <v/>
      </c>
      <c r="Q45" s="77" t="str">
        <f>IF('[1]AÜ städtis'!Q33="...","",'[1]AÜ städtis'!Q33)</f>
        <v/>
      </c>
      <c r="R45" s="77" t="str">
        <f>IF('[1]AÜ städtis'!R33="...","",'[1]AÜ städtis'!R33)</f>
        <v/>
      </c>
      <c r="S45" s="77" t="str">
        <f>IF('[1]AÜ städtis'!S33="...","",'[1]AÜ städtis'!S33)</f>
        <v/>
      </c>
    </row>
    <row r="46" spans="1:19" s="27" customFormat="1" x14ac:dyDescent="0.25">
      <c r="A46" s="31" t="s">
        <v>19</v>
      </c>
      <c r="B46" s="32" t="s">
        <v>20</v>
      </c>
      <c r="C46" s="77" t="str">
        <f>IF('[1]AÜ städtis'!C34="...","",'[1]AÜ städtis'!C34)</f>
        <v/>
      </c>
      <c r="D46" s="77" t="str">
        <f>IF('[1]AÜ städtis'!D34="...","",'[1]AÜ städtis'!D34)</f>
        <v/>
      </c>
      <c r="E46" s="77" t="str">
        <f>IF('[1]AÜ städtis'!E34="...","",'[1]AÜ städtis'!E34)</f>
        <v/>
      </c>
      <c r="F46" s="77" t="str">
        <f>IF('[1]AÜ städtis'!F34="...","",'[1]AÜ städtis'!F34)</f>
        <v/>
      </c>
      <c r="G46" s="77" t="str">
        <f>IF('[1]AÜ städtis'!G34="...","",'[1]AÜ städtis'!G34)</f>
        <v/>
      </c>
      <c r="H46" s="77" t="str">
        <f>IF('[1]AÜ städtis'!H34="...","",'[1]AÜ städtis'!H34)</f>
        <v/>
      </c>
      <c r="I46" s="77" t="str">
        <f>IF('[1]AÜ städtis'!I34="...","",'[1]AÜ städtis'!I34)</f>
        <v/>
      </c>
      <c r="J46" s="77" t="str">
        <f>IF('[1]AÜ städtis'!J34="...","",'[1]AÜ städtis'!J34)</f>
        <v/>
      </c>
      <c r="K46" s="77" t="str">
        <f>IF('[1]AÜ städtis'!K34="...","",'[1]AÜ städtis'!K34)</f>
        <v/>
      </c>
      <c r="L46" s="77" t="str">
        <f>IF('[1]AÜ städtis'!L34="...","",'[1]AÜ städtis'!L34)</f>
        <v/>
      </c>
      <c r="M46" s="77" t="str">
        <f>IF('[1]AÜ städtis'!M34="...","",'[1]AÜ städtis'!M34)</f>
        <v/>
      </c>
      <c r="N46" s="77" t="str">
        <f>IF('[1]AÜ städtis'!N34="...","",'[1]AÜ städtis'!N34)</f>
        <v/>
      </c>
      <c r="O46" s="77" t="str">
        <f>IF('[1]AÜ städtis'!O34="...","",'[1]AÜ städtis'!O34)</f>
        <v/>
      </c>
      <c r="P46" s="77" t="str">
        <f>IF('[1]AÜ städtis'!P34="...","",'[1]AÜ städtis'!P34)</f>
        <v/>
      </c>
      <c r="Q46" s="77" t="str">
        <f>IF('[1]AÜ städtis'!Q34="...","",'[1]AÜ städtis'!Q34)</f>
        <v/>
      </c>
      <c r="R46" s="77" t="str">
        <f>IF('[1]AÜ städtis'!R34="...","",'[1]AÜ städtis'!R34)</f>
        <v/>
      </c>
      <c r="S46" s="77" t="str">
        <f>IF('[1]AÜ städtis'!S34="...","",'[1]AÜ städtis'!S34)</f>
        <v/>
      </c>
    </row>
    <row r="47" spans="1:19" s="27" customFormat="1" x14ac:dyDescent="0.25">
      <c r="A47" s="31" t="s">
        <v>21</v>
      </c>
      <c r="B47" s="32" t="s">
        <v>22</v>
      </c>
      <c r="C47" s="77" t="str">
        <f>IF('[1]AÜ städtis'!C35="...","",'[1]AÜ städtis'!C35)</f>
        <v/>
      </c>
      <c r="D47" s="77" t="str">
        <f>IF('[1]AÜ städtis'!D35="...","",'[1]AÜ städtis'!D35)</f>
        <v/>
      </c>
      <c r="E47" s="77" t="str">
        <f>IF('[1]AÜ städtis'!E35="...","",'[1]AÜ städtis'!E35)</f>
        <v/>
      </c>
      <c r="F47" s="77" t="str">
        <f>IF('[1]AÜ städtis'!F35="...","",'[1]AÜ städtis'!F35)</f>
        <v/>
      </c>
      <c r="G47" s="77" t="str">
        <f>IF('[1]AÜ städtis'!G35="...","",'[1]AÜ städtis'!G35)</f>
        <v/>
      </c>
      <c r="H47" s="77" t="str">
        <f>IF('[1]AÜ städtis'!H35="...","",'[1]AÜ städtis'!H35)</f>
        <v/>
      </c>
      <c r="I47" s="77" t="str">
        <f>IF('[1]AÜ städtis'!I35="...","",'[1]AÜ städtis'!I35)</f>
        <v/>
      </c>
      <c r="J47" s="77" t="str">
        <f>IF('[1]AÜ städtis'!J35="...","",'[1]AÜ städtis'!J35)</f>
        <v/>
      </c>
      <c r="K47" s="77" t="str">
        <f>IF('[1]AÜ städtis'!K35="...","",'[1]AÜ städtis'!K35)</f>
        <v/>
      </c>
      <c r="L47" s="77" t="str">
        <f>IF('[1]AÜ städtis'!L35="...","",'[1]AÜ städtis'!L35)</f>
        <v/>
      </c>
      <c r="M47" s="77" t="str">
        <f>IF('[1]AÜ städtis'!M35="...","",'[1]AÜ städtis'!M35)</f>
        <v/>
      </c>
      <c r="N47" s="77" t="str">
        <f>IF('[1]AÜ städtis'!N35="...","",'[1]AÜ städtis'!N35)</f>
        <v/>
      </c>
      <c r="O47" s="77" t="str">
        <f>IF('[1]AÜ städtis'!O35="...","",'[1]AÜ städtis'!O35)</f>
        <v/>
      </c>
      <c r="P47" s="77" t="str">
        <f>IF('[1]AÜ städtis'!P35="...","",'[1]AÜ städtis'!P35)</f>
        <v/>
      </c>
      <c r="Q47" s="77" t="str">
        <f>IF('[1]AÜ städtis'!Q35="...","",'[1]AÜ städtis'!Q35)</f>
        <v/>
      </c>
      <c r="R47" s="77" t="str">
        <f>IF('[1]AÜ städtis'!R35="...","",'[1]AÜ städtis'!R35)</f>
        <v/>
      </c>
      <c r="S47" s="77" t="str">
        <f>IF('[1]AÜ städtis'!S35="...","",'[1]AÜ städtis'!S35)</f>
        <v/>
      </c>
    </row>
    <row r="48" spans="1:19" s="27" customFormat="1" x14ac:dyDescent="0.25">
      <c r="A48" s="31" t="s">
        <v>23</v>
      </c>
      <c r="B48" s="32" t="s">
        <v>24</v>
      </c>
      <c r="C48" s="77" t="str">
        <f>IF('[1]AÜ städtis'!C36="...","",'[1]AÜ städtis'!C36)</f>
        <v/>
      </c>
      <c r="D48" s="77" t="str">
        <f>IF('[1]AÜ städtis'!D36="...","",'[1]AÜ städtis'!D36)</f>
        <v/>
      </c>
      <c r="E48" s="77" t="str">
        <f>IF('[1]AÜ städtis'!E36="...","",'[1]AÜ städtis'!E36)</f>
        <v/>
      </c>
      <c r="F48" s="77" t="str">
        <f>IF('[1]AÜ städtis'!F36="...","",'[1]AÜ städtis'!F36)</f>
        <v/>
      </c>
      <c r="G48" s="77" t="str">
        <f>IF('[1]AÜ städtis'!G36="...","",'[1]AÜ städtis'!G36)</f>
        <v/>
      </c>
      <c r="H48" s="77" t="str">
        <f>IF('[1]AÜ städtis'!H36="...","",'[1]AÜ städtis'!H36)</f>
        <v/>
      </c>
      <c r="I48" s="77" t="str">
        <f>IF('[1]AÜ städtis'!I36="...","",'[1]AÜ städtis'!I36)</f>
        <v/>
      </c>
      <c r="J48" s="77" t="str">
        <f>IF('[1]AÜ städtis'!J36="...","",'[1]AÜ städtis'!J36)</f>
        <v/>
      </c>
      <c r="K48" s="77" t="str">
        <f>IF('[1]AÜ städtis'!K36="...","",'[1]AÜ städtis'!K36)</f>
        <v/>
      </c>
      <c r="L48" s="77" t="str">
        <f>IF('[1]AÜ städtis'!L36="...","",'[1]AÜ städtis'!L36)</f>
        <v/>
      </c>
      <c r="M48" s="77" t="str">
        <f>IF('[1]AÜ städtis'!M36="...","",'[1]AÜ städtis'!M36)</f>
        <v/>
      </c>
      <c r="N48" s="77" t="str">
        <f>IF('[1]AÜ städtis'!N36="...","",'[1]AÜ städtis'!N36)</f>
        <v/>
      </c>
      <c r="O48" s="77" t="str">
        <f>IF('[1]AÜ städtis'!O36="...","",'[1]AÜ städtis'!O36)</f>
        <v/>
      </c>
      <c r="P48" s="77" t="str">
        <f>IF('[1]AÜ städtis'!P36="...","",'[1]AÜ städtis'!P36)</f>
        <v/>
      </c>
      <c r="Q48" s="77" t="str">
        <f>IF('[1]AÜ städtis'!Q36="...","",'[1]AÜ städtis'!Q36)</f>
        <v/>
      </c>
      <c r="R48" s="77" t="str">
        <f>IF('[1]AÜ städtis'!R36="...","",'[1]AÜ städtis'!R36)</f>
        <v/>
      </c>
      <c r="S48" s="77" t="str">
        <f>IF('[1]AÜ städtis'!S36="...","",'[1]AÜ städtis'!S36)</f>
        <v/>
      </c>
    </row>
    <row r="49" spans="1:19" s="27" customFormat="1" x14ac:dyDescent="0.25">
      <c r="A49" s="31" t="s">
        <v>25</v>
      </c>
      <c r="B49" s="32" t="s">
        <v>26</v>
      </c>
      <c r="C49" s="77" t="str">
        <f>IF('[1]AÜ städtis'!C37="...","",'[1]AÜ städtis'!C37)</f>
        <v/>
      </c>
      <c r="D49" s="77" t="str">
        <f>IF('[1]AÜ städtis'!D37="...","",'[1]AÜ städtis'!D37)</f>
        <v/>
      </c>
      <c r="E49" s="77" t="str">
        <f>IF('[1]AÜ städtis'!E37="...","",'[1]AÜ städtis'!E37)</f>
        <v/>
      </c>
      <c r="F49" s="77" t="str">
        <f>IF('[1]AÜ städtis'!F37="...","",'[1]AÜ städtis'!F37)</f>
        <v/>
      </c>
      <c r="G49" s="77" t="str">
        <f>IF('[1]AÜ städtis'!G37="...","",'[1]AÜ städtis'!G37)</f>
        <v/>
      </c>
      <c r="H49" s="77" t="str">
        <f>IF('[1]AÜ städtis'!H37="...","",'[1]AÜ städtis'!H37)</f>
        <v/>
      </c>
      <c r="I49" s="77" t="str">
        <f>IF('[1]AÜ städtis'!I37="...","",'[1]AÜ städtis'!I37)</f>
        <v/>
      </c>
      <c r="J49" s="77" t="str">
        <f>IF('[1]AÜ städtis'!J37="...","",'[1]AÜ städtis'!J37)</f>
        <v/>
      </c>
      <c r="K49" s="77" t="str">
        <f>IF('[1]AÜ städtis'!K37="...","",'[1]AÜ städtis'!K37)</f>
        <v/>
      </c>
      <c r="L49" s="77" t="str">
        <f>IF('[1]AÜ städtis'!L37="...","",'[1]AÜ städtis'!L37)</f>
        <v/>
      </c>
      <c r="M49" s="77" t="str">
        <f>IF('[1]AÜ städtis'!M37="...","",'[1]AÜ städtis'!M37)</f>
        <v/>
      </c>
      <c r="N49" s="77" t="str">
        <f>IF('[1]AÜ städtis'!N37="...","",'[1]AÜ städtis'!N37)</f>
        <v/>
      </c>
      <c r="O49" s="77" t="str">
        <f>IF('[1]AÜ städtis'!O37="...","",'[1]AÜ städtis'!O37)</f>
        <v/>
      </c>
      <c r="P49" s="77" t="str">
        <f>IF('[1]AÜ städtis'!P37="...","",'[1]AÜ städtis'!P37)</f>
        <v/>
      </c>
      <c r="Q49" s="77" t="str">
        <f>IF('[1]AÜ städtis'!Q37="...","",'[1]AÜ städtis'!Q37)</f>
        <v/>
      </c>
      <c r="R49" s="77" t="str">
        <f>IF('[1]AÜ städtis'!R37="...","",'[1]AÜ städtis'!R37)</f>
        <v/>
      </c>
      <c r="S49" s="77" t="str">
        <f>IF('[1]AÜ städtis'!S37="...","",'[1]AÜ städtis'!S37)</f>
        <v/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0</v>
      </c>
      <c r="H50" s="21">
        <f>G50/'2024'!G50*100-100</f>
        <v>-100</v>
      </c>
      <c r="I50" s="20">
        <f>SUM(I45:I49)</f>
        <v>0</v>
      </c>
      <c r="J50" s="20">
        <f>SUM(J45:J49)</f>
        <v>0</v>
      </c>
      <c r="K50" s="21">
        <f>I50/'2024'!I50*100-100</f>
        <v>-100</v>
      </c>
      <c r="L50" s="21">
        <f>J50/'2024'!J50*100-100</f>
        <v>-100</v>
      </c>
      <c r="M50" s="20">
        <f>SUM(M45:M49)</f>
        <v>0</v>
      </c>
      <c r="N50" s="21">
        <f>M50/'2024'!M50*100-100</f>
        <v>-100</v>
      </c>
      <c r="O50" s="20">
        <f>SUM(O45:O49)</f>
        <v>0</v>
      </c>
      <c r="P50" s="20">
        <f>SUM(P45:P49)</f>
        <v>0</v>
      </c>
      <c r="Q50" s="21">
        <f>O50/'2024'!O50*100-100</f>
        <v>-100</v>
      </c>
      <c r="R50" s="21">
        <f>P50/'2024'!P50*100-100</f>
        <v>-100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3051046</v>
      </c>
      <c r="H51" s="26">
        <f>G51/'2024'!G51*100-100</f>
        <v>-43.9021798206809</v>
      </c>
      <c r="I51" s="25">
        <f>I50+I41+I32+I23+I14</f>
        <v>2297023</v>
      </c>
      <c r="J51" s="25">
        <f>J50+J41+J32+J23+J14</f>
        <v>754023</v>
      </c>
      <c r="K51" s="26">
        <f>I51/'2024'!I51*100-100</f>
        <v>-43.868714220329096</v>
      </c>
      <c r="L51" s="26">
        <f>J51/'2024'!J51*100-100</f>
        <v>-44.003882477091679</v>
      </c>
      <c r="M51" s="25">
        <f>M50+M41+M32+M23+M14</f>
        <v>5614242</v>
      </c>
      <c r="N51" s="26">
        <f>M51/'2024'!M51*100-100</f>
        <v>-44.178742025629745</v>
      </c>
      <c r="O51" s="25">
        <f>O50+O41+O32+O23+O14</f>
        <v>4220159</v>
      </c>
      <c r="P51" s="25">
        <f>P50+P41+P32+P23+P14</f>
        <v>1394083</v>
      </c>
      <c r="Q51" s="26">
        <f>O51/'2024'!O51*100-100</f>
        <v>-44.152001936343886</v>
      </c>
      <c r="R51" s="26">
        <f>P51/'2024'!P51*100-100</f>
        <v>-44.259533591227594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 t="str">
        <f>IF('[1]AÜ städtis'!C39="...","",'[1]AÜ städtis'!C39)</f>
        <v/>
      </c>
      <c r="D54" s="77" t="str">
        <f>IF('[1]AÜ städtis'!D39="...","",'[1]AÜ städtis'!D39)</f>
        <v/>
      </c>
      <c r="E54" s="77" t="str">
        <f>IF('[1]AÜ städtis'!E39="...","",'[1]AÜ städtis'!E39)</f>
        <v/>
      </c>
      <c r="F54" s="77" t="str">
        <f>IF('[1]AÜ städtis'!F39="...","",'[1]AÜ städtis'!F39)</f>
        <v/>
      </c>
      <c r="G54" s="77" t="str">
        <f>IF('[1]AÜ städtis'!G39="...","",'[1]AÜ städtis'!G39)</f>
        <v/>
      </c>
      <c r="H54" s="77" t="str">
        <f>IF('[1]AÜ städtis'!H39="...","",'[1]AÜ städtis'!H39)</f>
        <v/>
      </c>
      <c r="I54" s="77" t="str">
        <f>IF('[1]AÜ städtis'!I39="...","",'[1]AÜ städtis'!I39)</f>
        <v/>
      </c>
      <c r="J54" s="77" t="str">
        <f>IF('[1]AÜ städtis'!J39="...","",'[1]AÜ städtis'!J39)</f>
        <v/>
      </c>
      <c r="K54" s="77" t="str">
        <f>IF('[1]AÜ städtis'!K39="...","",'[1]AÜ städtis'!K39)</f>
        <v/>
      </c>
      <c r="L54" s="77" t="str">
        <f>IF('[1]AÜ städtis'!L39="...","",'[1]AÜ städtis'!L39)</f>
        <v/>
      </c>
      <c r="M54" s="77" t="str">
        <f>IF('[1]AÜ städtis'!M39="...","",'[1]AÜ städtis'!M39)</f>
        <v/>
      </c>
      <c r="N54" s="77" t="str">
        <f>IF('[1]AÜ städtis'!N39="...","",'[1]AÜ städtis'!N39)</f>
        <v/>
      </c>
      <c r="O54" s="77" t="str">
        <f>IF('[1]AÜ städtis'!O39="...","",'[1]AÜ städtis'!O39)</f>
        <v/>
      </c>
      <c r="P54" s="77" t="str">
        <f>IF('[1]AÜ städtis'!P39="...","",'[1]AÜ städtis'!P39)</f>
        <v/>
      </c>
      <c r="Q54" s="77" t="str">
        <f>IF('[1]AÜ städtis'!Q39="...","",'[1]AÜ städtis'!Q39)</f>
        <v/>
      </c>
      <c r="R54" s="77" t="str">
        <f>IF('[1]AÜ städtis'!R39="...","",'[1]AÜ städtis'!R39)</f>
        <v/>
      </c>
      <c r="S54" s="77" t="str">
        <f>IF('[1]AÜ städtis'!S39="...","",'[1]AÜ städtis'!S39)</f>
        <v/>
      </c>
    </row>
    <row r="55" spans="1:19" s="27" customFormat="1" x14ac:dyDescent="0.25">
      <c r="A55" s="31" t="s">
        <v>19</v>
      </c>
      <c r="B55" s="32" t="s">
        <v>20</v>
      </c>
      <c r="C55" s="77" t="str">
        <f>IF('[1]AÜ städtis'!C40="...","",'[1]AÜ städtis'!C40)</f>
        <v/>
      </c>
      <c r="D55" s="77" t="str">
        <f>IF('[1]AÜ städtis'!D40="...","",'[1]AÜ städtis'!D40)</f>
        <v/>
      </c>
      <c r="E55" s="77" t="str">
        <f>IF('[1]AÜ städtis'!E40="...","",'[1]AÜ städtis'!E40)</f>
        <v/>
      </c>
      <c r="F55" s="77" t="str">
        <f>IF('[1]AÜ städtis'!F40="...","",'[1]AÜ städtis'!F40)</f>
        <v/>
      </c>
      <c r="G55" s="77" t="str">
        <f>IF('[1]AÜ städtis'!G40="...","",'[1]AÜ städtis'!G40)</f>
        <v/>
      </c>
      <c r="H55" s="77" t="str">
        <f>IF('[1]AÜ städtis'!H40="...","",'[1]AÜ städtis'!H40)</f>
        <v/>
      </c>
      <c r="I55" s="77" t="str">
        <f>IF('[1]AÜ städtis'!I40="...","",'[1]AÜ städtis'!I40)</f>
        <v/>
      </c>
      <c r="J55" s="77" t="str">
        <f>IF('[1]AÜ städtis'!J40="...","",'[1]AÜ städtis'!J40)</f>
        <v/>
      </c>
      <c r="K55" s="77" t="str">
        <f>IF('[1]AÜ städtis'!K40="...","",'[1]AÜ städtis'!K40)</f>
        <v/>
      </c>
      <c r="L55" s="77" t="str">
        <f>IF('[1]AÜ städtis'!L40="...","",'[1]AÜ städtis'!L40)</f>
        <v/>
      </c>
      <c r="M55" s="77" t="str">
        <f>IF('[1]AÜ städtis'!M40="...","",'[1]AÜ städtis'!M40)</f>
        <v/>
      </c>
      <c r="N55" s="77" t="str">
        <f>IF('[1]AÜ städtis'!N40="...","",'[1]AÜ städtis'!N40)</f>
        <v/>
      </c>
      <c r="O55" s="77" t="str">
        <f>IF('[1]AÜ städtis'!O40="...","",'[1]AÜ städtis'!O40)</f>
        <v/>
      </c>
      <c r="P55" s="77" t="str">
        <f>IF('[1]AÜ städtis'!P40="...","",'[1]AÜ städtis'!P40)</f>
        <v/>
      </c>
      <c r="Q55" s="77" t="str">
        <f>IF('[1]AÜ städtis'!Q40="...","",'[1]AÜ städtis'!Q40)</f>
        <v/>
      </c>
      <c r="R55" s="77" t="str">
        <f>IF('[1]AÜ städtis'!R40="...","",'[1]AÜ städtis'!R40)</f>
        <v/>
      </c>
      <c r="S55" s="77" t="str">
        <f>IF('[1]AÜ städtis'!S40="...","",'[1]AÜ städtis'!S40)</f>
        <v/>
      </c>
    </row>
    <row r="56" spans="1:19" s="27" customFormat="1" x14ac:dyDescent="0.25">
      <c r="A56" s="31" t="s">
        <v>21</v>
      </c>
      <c r="B56" s="32" t="s">
        <v>22</v>
      </c>
      <c r="C56" s="77" t="str">
        <f>IF('[1]AÜ städtis'!C41="...","",'[1]AÜ städtis'!C41)</f>
        <v/>
      </c>
      <c r="D56" s="77" t="str">
        <f>IF('[1]AÜ städtis'!D41="...","",'[1]AÜ städtis'!D41)</f>
        <v/>
      </c>
      <c r="E56" s="77" t="str">
        <f>IF('[1]AÜ städtis'!E41="...","",'[1]AÜ städtis'!E41)</f>
        <v/>
      </c>
      <c r="F56" s="77" t="str">
        <f>IF('[1]AÜ städtis'!F41="...","",'[1]AÜ städtis'!F41)</f>
        <v/>
      </c>
      <c r="G56" s="77" t="str">
        <f>IF('[1]AÜ städtis'!G41="...","",'[1]AÜ städtis'!G41)</f>
        <v/>
      </c>
      <c r="H56" s="77" t="str">
        <f>IF('[1]AÜ städtis'!H41="...","",'[1]AÜ städtis'!H41)</f>
        <v/>
      </c>
      <c r="I56" s="77" t="str">
        <f>IF('[1]AÜ städtis'!I41="...","",'[1]AÜ städtis'!I41)</f>
        <v/>
      </c>
      <c r="J56" s="77" t="str">
        <f>IF('[1]AÜ städtis'!J41="...","",'[1]AÜ städtis'!J41)</f>
        <v/>
      </c>
      <c r="K56" s="77" t="str">
        <f>IF('[1]AÜ städtis'!K41="...","",'[1]AÜ städtis'!K41)</f>
        <v/>
      </c>
      <c r="L56" s="77" t="str">
        <f>IF('[1]AÜ städtis'!L41="...","",'[1]AÜ städtis'!L41)</f>
        <v/>
      </c>
      <c r="M56" s="77" t="str">
        <f>IF('[1]AÜ städtis'!M41="...","",'[1]AÜ städtis'!M41)</f>
        <v/>
      </c>
      <c r="N56" s="77" t="str">
        <f>IF('[1]AÜ städtis'!N41="...","",'[1]AÜ städtis'!N41)</f>
        <v/>
      </c>
      <c r="O56" s="77" t="str">
        <f>IF('[1]AÜ städtis'!O41="...","",'[1]AÜ städtis'!O41)</f>
        <v/>
      </c>
      <c r="P56" s="77" t="str">
        <f>IF('[1]AÜ städtis'!P41="...","",'[1]AÜ städtis'!P41)</f>
        <v/>
      </c>
      <c r="Q56" s="77" t="str">
        <f>IF('[1]AÜ städtis'!Q41="...","",'[1]AÜ städtis'!Q41)</f>
        <v/>
      </c>
      <c r="R56" s="77" t="str">
        <f>IF('[1]AÜ städtis'!R41="...","",'[1]AÜ städtis'!R41)</f>
        <v/>
      </c>
      <c r="S56" s="77" t="str">
        <f>IF('[1]AÜ städtis'!S41="...","",'[1]AÜ städtis'!S41)</f>
        <v/>
      </c>
    </row>
    <row r="57" spans="1:19" s="27" customFormat="1" x14ac:dyDescent="0.25">
      <c r="A57" s="31" t="s">
        <v>23</v>
      </c>
      <c r="B57" s="32" t="s">
        <v>24</v>
      </c>
      <c r="C57" s="77" t="str">
        <f>IF('[1]AÜ städtis'!C42="...","",'[1]AÜ städtis'!C42)</f>
        <v/>
      </c>
      <c r="D57" s="77" t="str">
        <f>IF('[1]AÜ städtis'!D42="...","",'[1]AÜ städtis'!D42)</f>
        <v/>
      </c>
      <c r="E57" s="77" t="str">
        <f>IF('[1]AÜ städtis'!E42="...","",'[1]AÜ städtis'!E42)</f>
        <v/>
      </c>
      <c r="F57" s="77" t="str">
        <f>IF('[1]AÜ städtis'!F42="...","",'[1]AÜ städtis'!F42)</f>
        <v/>
      </c>
      <c r="G57" s="77" t="str">
        <f>IF('[1]AÜ städtis'!G42="...","",'[1]AÜ städtis'!G42)</f>
        <v/>
      </c>
      <c r="H57" s="77" t="str">
        <f>IF('[1]AÜ städtis'!H42="...","",'[1]AÜ städtis'!H42)</f>
        <v/>
      </c>
      <c r="I57" s="77" t="str">
        <f>IF('[1]AÜ städtis'!I42="...","",'[1]AÜ städtis'!I42)</f>
        <v/>
      </c>
      <c r="J57" s="77" t="str">
        <f>IF('[1]AÜ städtis'!J42="...","",'[1]AÜ städtis'!J42)</f>
        <v/>
      </c>
      <c r="K57" s="77" t="str">
        <f>IF('[1]AÜ städtis'!K42="...","",'[1]AÜ städtis'!K42)</f>
        <v/>
      </c>
      <c r="L57" s="77" t="str">
        <f>IF('[1]AÜ städtis'!L42="...","",'[1]AÜ städtis'!L42)</f>
        <v/>
      </c>
      <c r="M57" s="77" t="str">
        <f>IF('[1]AÜ städtis'!M42="...","",'[1]AÜ städtis'!M42)</f>
        <v/>
      </c>
      <c r="N57" s="77" t="str">
        <f>IF('[1]AÜ städtis'!N42="...","",'[1]AÜ städtis'!N42)</f>
        <v/>
      </c>
      <c r="O57" s="77" t="str">
        <f>IF('[1]AÜ städtis'!O42="...","",'[1]AÜ städtis'!O42)</f>
        <v/>
      </c>
      <c r="P57" s="77" t="str">
        <f>IF('[1]AÜ städtis'!P42="...","",'[1]AÜ städtis'!P42)</f>
        <v/>
      </c>
      <c r="Q57" s="77" t="str">
        <f>IF('[1]AÜ städtis'!Q42="...","",'[1]AÜ städtis'!Q42)</f>
        <v/>
      </c>
      <c r="R57" s="77" t="str">
        <f>IF('[1]AÜ städtis'!R42="...","",'[1]AÜ städtis'!R42)</f>
        <v/>
      </c>
      <c r="S57" s="77" t="str">
        <f>IF('[1]AÜ städtis'!S42="...","",'[1]AÜ städtis'!S42)</f>
        <v/>
      </c>
    </row>
    <row r="58" spans="1:19" s="27" customFormat="1" x14ac:dyDescent="0.25">
      <c r="A58" s="31" t="s">
        <v>25</v>
      </c>
      <c r="B58" s="32" t="s">
        <v>26</v>
      </c>
      <c r="C58" s="77" t="str">
        <f>IF('[1]AÜ städtis'!C43="...","",'[1]AÜ städtis'!C43)</f>
        <v/>
      </c>
      <c r="D58" s="77" t="str">
        <f>IF('[1]AÜ städtis'!D43="...","",'[1]AÜ städtis'!D43)</f>
        <v/>
      </c>
      <c r="E58" s="77" t="str">
        <f>IF('[1]AÜ städtis'!E43="...","",'[1]AÜ städtis'!E43)</f>
        <v/>
      </c>
      <c r="F58" s="77" t="str">
        <f>IF('[1]AÜ städtis'!F43="...","",'[1]AÜ städtis'!F43)</f>
        <v/>
      </c>
      <c r="G58" s="77" t="str">
        <f>IF('[1]AÜ städtis'!G43="...","",'[1]AÜ städtis'!G43)</f>
        <v/>
      </c>
      <c r="H58" s="77" t="str">
        <f>IF('[1]AÜ städtis'!H43="...","",'[1]AÜ städtis'!H43)</f>
        <v/>
      </c>
      <c r="I58" s="77" t="str">
        <f>IF('[1]AÜ städtis'!I43="...","",'[1]AÜ städtis'!I43)</f>
        <v/>
      </c>
      <c r="J58" s="77" t="str">
        <f>IF('[1]AÜ städtis'!J43="...","",'[1]AÜ städtis'!J43)</f>
        <v/>
      </c>
      <c r="K58" s="77" t="str">
        <f>IF('[1]AÜ städtis'!K43="...","",'[1]AÜ städtis'!K43)</f>
        <v/>
      </c>
      <c r="L58" s="77" t="str">
        <f>IF('[1]AÜ städtis'!L43="...","",'[1]AÜ städtis'!L43)</f>
        <v/>
      </c>
      <c r="M58" s="77" t="str">
        <f>IF('[1]AÜ städtis'!M43="...","",'[1]AÜ städtis'!M43)</f>
        <v/>
      </c>
      <c r="N58" s="77" t="str">
        <f>IF('[1]AÜ städtis'!N43="...","",'[1]AÜ städtis'!N43)</f>
        <v/>
      </c>
      <c r="O58" s="77" t="str">
        <f>IF('[1]AÜ städtis'!O43="...","",'[1]AÜ städtis'!O43)</f>
        <v/>
      </c>
      <c r="P58" s="77" t="str">
        <f>IF('[1]AÜ städtis'!P43="...","",'[1]AÜ städtis'!P43)</f>
        <v/>
      </c>
      <c r="Q58" s="77" t="str">
        <f>IF('[1]AÜ städtis'!Q43="...","",'[1]AÜ städtis'!Q43)</f>
        <v/>
      </c>
      <c r="R58" s="77" t="str">
        <f>IF('[1]AÜ städtis'!R43="...","",'[1]AÜ städtis'!R43)</f>
        <v/>
      </c>
      <c r="S58" s="77" t="str">
        <f>IF('[1]AÜ städtis'!S43="...","",'[1]AÜ städtis'!S43)</f>
        <v/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0</v>
      </c>
      <c r="H59" s="21">
        <f>G59/'2024'!G59*100-100</f>
        <v>-100</v>
      </c>
      <c r="I59" s="20">
        <f>SUM(I54:I58)</f>
        <v>0</v>
      </c>
      <c r="J59" s="20">
        <f>SUM(J54:J58)</f>
        <v>0</v>
      </c>
      <c r="K59" s="21">
        <f>I59/'2024'!I59*100-100</f>
        <v>-100</v>
      </c>
      <c r="L59" s="21">
        <f>J59/'2024'!J59*100-100</f>
        <v>-100</v>
      </c>
      <c r="M59" s="20">
        <f>SUM(M54:M58)</f>
        <v>0</v>
      </c>
      <c r="N59" s="21">
        <f>M59/'2024'!M59*100-100</f>
        <v>-100</v>
      </c>
      <c r="O59" s="20">
        <f>SUM(O54:O58)</f>
        <v>0</v>
      </c>
      <c r="P59" s="20">
        <f>SUM(P54:P58)</f>
        <v>0</v>
      </c>
      <c r="Q59" s="21">
        <f>O59/'2024'!O59*100-100</f>
        <v>-100</v>
      </c>
      <c r="R59" s="21">
        <f>P59/'2024'!P59*100-100</f>
        <v>-100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3051046</v>
      </c>
      <c r="H60" s="26">
        <f>G60/'2024'!G60*100-100</f>
        <v>-55.112315356020467</v>
      </c>
      <c r="I60" s="25">
        <f>I59+I50+I41+I32+I23+I14</f>
        <v>2297023</v>
      </c>
      <c r="J60" s="25">
        <f>J59+J50+J41+J32+J23+J14</f>
        <v>754023</v>
      </c>
      <c r="K60" s="26">
        <f>I60/'2024'!I60*100-100</f>
        <v>-53.75069640042274</v>
      </c>
      <c r="L60" s="26">
        <f>J60/'2024'!J60*100-100</f>
        <v>-58.806821906672432</v>
      </c>
      <c r="M60" s="25">
        <f>M59+M50+M41+M32+M23+M14</f>
        <v>5614242</v>
      </c>
      <c r="N60" s="26">
        <f>M60/'2024'!M60*100-100</f>
        <v>-55.750043448053269</v>
      </c>
      <c r="O60" s="25">
        <f>O59+O50+O41+O32+O23+O14</f>
        <v>4220159</v>
      </c>
      <c r="P60" s="25">
        <f>P59+P50+P41+P32+P23+P14</f>
        <v>1394083</v>
      </c>
      <c r="Q60" s="26">
        <f>O60/'2024'!O60*100-100</f>
        <v>-54.240578359948699</v>
      </c>
      <c r="R60" s="26">
        <f>P60/'2024'!P60*100-100</f>
        <v>-59.767571996318694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3051046</v>
      </c>
      <c r="H69" s="26">
        <f>G69/'2024'!G69*100-100</f>
        <v>-61.923223850004469</v>
      </c>
      <c r="I69" s="25">
        <f>I68+I59+I50+I41+I32+I23+I14</f>
        <v>2297023</v>
      </c>
      <c r="J69" s="25">
        <f>J68+J59+J50+J41+J32+J23+J14</f>
        <v>754023</v>
      </c>
      <c r="K69" s="26">
        <f>I69/'2024'!I69*100-100</f>
        <v>-60.448390573828362</v>
      </c>
      <c r="L69" s="26">
        <f>J69/'2024'!J69*100-100</f>
        <v>-65.807341583761072</v>
      </c>
      <c r="M69" s="25">
        <f>M68+M59+M50+M41+M32+M23+M14</f>
        <v>5614242</v>
      </c>
      <c r="N69" s="26">
        <f>M69/'2024'!M69*100-100</f>
        <v>-62.433497811848916</v>
      </c>
      <c r="O69" s="25">
        <f>O68+O59+O50+O41+O32+O23+O14</f>
        <v>4220159</v>
      </c>
      <c r="P69" s="25">
        <f>P68+P59+P50+P41+P32+P23+P14</f>
        <v>1394083</v>
      </c>
      <c r="Q69" s="26">
        <f>O69/'2024'!O69*100-100</f>
        <v>-60.953691434941263</v>
      </c>
      <c r="R69" s="26">
        <f>P69/'2024'!P69*100-100</f>
        <v>-66.299814200712547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3051046</v>
      </c>
      <c r="H78" s="26">
        <f>G78/'2024'!G78*100-100</f>
        <v>-66.924369390792066</v>
      </c>
      <c r="I78" s="25">
        <f>I77+I68+I59+I50+I41+I32+I23+I14</f>
        <v>2297023</v>
      </c>
      <c r="J78" s="25">
        <f>J77+J68+J59+J50+J41+J32+J23+J14</f>
        <v>754023</v>
      </c>
      <c r="K78" s="26">
        <f>I78/'2024'!I78*100-100</f>
        <v>-65.630689975319285</v>
      </c>
      <c r="L78" s="26">
        <f>J78/'2024'!J78*100-100</f>
        <v>-70.326882316227085</v>
      </c>
      <c r="M78" s="25">
        <f>M77+M68+M59+M50+M41+M32+M23+M14</f>
        <v>5614242</v>
      </c>
      <c r="N78" s="26">
        <f>M78/'2024'!M78*100-100</f>
        <v>-67.455446780819273</v>
      </c>
      <c r="O78" s="25">
        <f>O77+O68+O59+O50+O41+O32+O23+O14</f>
        <v>4220159</v>
      </c>
      <c r="P78" s="25">
        <f>P77+P68+P59+P50+P41+P32+P23+P14</f>
        <v>1394083</v>
      </c>
      <c r="Q78" s="26">
        <f>O78/'2024'!O78*100-100</f>
        <v>-66.197210061285674</v>
      </c>
      <c r="R78" s="26">
        <f>P78/'2024'!P78*100-100</f>
        <v>-70.751222910038095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3051046</v>
      </c>
      <c r="H87" s="26">
        <f>G87/'2024'!G87*100-100</f>
        <v>-70.920024697114371</v>
      </c>
      <c r="I87" s="25">
        <f>I86+I77+I68+I59+I50+I41+I32+I23+I14</f>
        <v>2297023</v>
      </c>
      <c r="J87" s="25">
        <f>J86+J77+J68+J59+J50+J41+J32+J23+J14</f>
        <v>754023</v>
      </c>
      <c r="K87" s="26">
        <f>I87/'2024'!I87*100-100</f>
        <v>-69.944533368364972</v>
      </c>
      <c r="L87" s="26">
        <f>J87/'2024'!J87*100-100</f>
        <v>-73.536562125237026</v>
      </c>
      <c r="M87" s="25">
        <f>M86+M77+M68+M59+M50+M41+M32+M23+M14</f>
        <v>5614242</v>
      </c>
      <c r="N87" s="26">
        <f>M87/'2024'!M87*100-100</f>
        <v>-71.283354679782803</v>
      </c>
      <c r="O87" s="25">
        <f>O86+O77+O68+O59+O50+O41+O32+O23+O14</f>
        <v>4220159</v>
      </c>
      <c r="P87" s="25">
        <f>P86+P77+P68+P59+P50+P41+P32+P23+P14</f>
        <v>1394083</v>
      </c>
      <c r="Q87" s="26">
        <f>O87/'2024'!O87*100-100</f>
        <v>-70.329783282700177</v>
      </c>
      <c r="R87" s="26">
        <f>P87/'2024'!P87*100-100</f>
        <v>-73.829508082239528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3051046</v>
      </c>
      <c r="H96" s="26">
        <f>G96/'2024'!G96*100-100</f>
        <v>-74.020798544846059</v>
      </c>
      <c r="I96" s="25">
        <f>I95+I86+I77+I68+I59+I50+I41+I32+I23+I14</f>
        <v>2297023</v>
      </c>
      <c r="J96" s="25">
        <f>J95+J86+J77+J68+J59+J50+J41+J32+J23+J14</f>
        <v>754023</v>
      </c>
      <c r="K96" s="26">
        <f>I96/'2024'!I96*100-100</f>
        <v>-73.219146451327603</v>
      </c>
      <c r="L96" s="26">
        <f>J96/'2024'!J96*100-100</f>
        <v>-76.19183992310893</v>
      </c>
      <c r="M96" s="25">
        <f>M95+M86+M77+M68+M59+M50+M41+M32+M23+M14</f>
        <v>5614242</v>
      </c>
      <c r="N96" s="26">
        <f>M96/'2024'!M96*100-100</f>
        <v>-74.343602228729225</v>
      </c>
      <c r="O96" s="25">
        <f>O95+O86+O77+O68+O59+O50+O41+O32+O23+O14</f>
        <v>4220159</v>
      </c>
      <c r="P96" s="25">
        <f>P95+P86+P77+P68+P59+P50+P41+P32+P23+P14</f>
        <v>1394083</v>
      </c>
      <c r="Q96" s="26">
        <f>O96/'2024'!O96*100-100</f>
        <v>-73.570847313014212</v>
      </c>
      <c r="R96" s="26">
        <f>P96/'2024'!P96*100-100</f>
        <v>-76.429828727420102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3051046</v>
      </c>
      <c r="H105" s="26">
        <f>G105/'2024'!G105*100-100</f>
        <v>-76.621931531106313</v>
      </c>
      <c r="I105" s="25">
        <f>I104+I95+I86+I77+I68+I59+I50+I41+I32+I23+I14</f>
        <v>2297023</v>
      </c>
      <c r="J105" s="25">
        <f>J104+J95+J86+J77+J68+J59+J50+J41+J32+J23+J14</f>
        <v>754023</v>
      </c>
      <c r="K105" s="26">
        <f>I105/'2024'!I105*100-100</f>
        <v>-75.896672577886449</v>
      </c>
      <c r="L105" s="26">
        <f>J105/'2024'!J105*100-100</f>
        <v>-78.584915038100078</v>
      </c>
      <c r="M105" s="25">
        <f>M104+M95+M86+M77+M68+M59+M50+M41+M32+M23+M14</f>
        <v>5614242</v>
      </c>
      <c r="N105" s="26">
        <f>M105/'2024'!M105*100-100</f>
        <v>-76.832724252265493</v>
      </c>
      <c r="O105" s="25">
        <f>O104+O95+O86+O77+O68+O59+O50+O41+O32+O23+O14</f>
        <v>4220159</v>
      </c>
      <c r="P105" s="25">
        <f>P104+P95+P86+P77+P68+P59+P50+P41+P32+P23+P14</f>
        <v>1394083</v>
      </c>
      <c r="Q105" s="26">
        <f>O105/'2024'!O105*100-100</f>
        <v>-76.125812229233347</v>
      </c>
      <c r="R105" s="26">
        <f>P105/'2024'!P105*100-100</f>
        <v>-78.738496175216085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3051046</v>
      </c>
      <c r="H114" s="26">
        <f>G114/'2024'!G114*100-100</f>
        <v>-78.613009753259817</v>
      </c>
      <c r="I114" s="25">
        <f>I113+I104+I95+I86+I77+I68+I59+I50+I41+I32+I23+I14</f>
        <v>2297023</v>
      </c>
      <c r="J114" s="25">
        <f>J113+J104+J95+J86+J77+J68+J59+J50+J41+J32+J23+J14</f>
        <v>754023</v>
      </c>
      <c r="K114" s="26">
        <f>I114/'2024'!I114*100-100</f>
        <v>-77.708291704607632</v>
      </c>
      <c r="L114" s="26">
        <f>J114/'2024'!J114*100-100</f>
        <v>-80.966292180211909</v>
      </c>
      <c r="M114" s="25">
        <f>M113+M104+M95+M86+M77+M68+M59+M50+M41+M32+M23+M14</f>
        <v>5614242</v>
      </c>
      <c r="N114" s="26">
        <f>M114/'2024'!M114*100-100</f>
        <v>-78.719694165077186</v>
      </c>
      <c r="O114" s="25">
        <f>O113+O104+O95+O86+O77+O68+O59+O50+O41+O32+O23+O14</f>
        <v>4220159</v>
      </c>
      <c r="P114" s="25">
        <f>P113+P104+P95+P86+P77+P68+P59+P50+P41+P32+P23+P14</f>
        <v>1394083</v>
      </c>
      <c r="Q114" s="26">
        <f>O114/'2024'!O114*100-100</f>
        <v>-77.860409897492843</v>
      </c>
      <c r="R114" s="26">
        <f>P114/'2024'!P114*100-100</f>
        <v>-80.957080580083272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x14ac:dyDescent="0.25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25.5" customHeight="1" x14ac:dyDescent="0.25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38.25" customHeight="1" x14ac:dyDescent="0.2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93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ht="12.75" customHeight="1" x14ac:dyDescent="0.3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39.6" x14ac:dyDescent="0.3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53.4" thickBot="1" x14ac:dyDescent="0.3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93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2025-05-22T06:51:20Z</dcterms:modified>
</cp:coreProperties>
</file>