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16D501D4-D54E-4089-B94D-62628255C41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1" r:id="rId5"/>
    <sheet name="2020" sheetId="2" r:id="rId6"/>
    <sheet name="2019" sheetId="3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K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E22" i="8" s="1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E20" i="8" s="1"/>
  <c r="F20" i="7"/>
  <c r="Q17" i="7"/>
  <c r="Q19" i="7" s="1"/>
  <c r="P17" i="7"/>
  <c r="P19" i="7" s="1"/>
  <c r="O17" i="7"/>
  <c r="O19" i="7" s="1"/>
  <c r="N17" i="7"/>
  <c r="N19" i="7" s="1"/>
  <c r="M17" i="7"/>
  <c r="M19" i="7" s="1"/>
  <c r="L17" i="7"/>
  <c r="L19" i="7" s="1"/>
  <c r="K17" i="7"/>
  <c r="K19" i="7" s="1"/>
  <c r="J17" i="7"/>
  <c r="J18" i="7" s="1"/>
  <c r="I17" i="7"/>
  <c r="H17" i="7"/>
  <c r="G17" i="7"/>
  <c r="F17" i="7"/>
  <c r="Q14" i="7"/>
  <c r="Q15" i="7" s="1"/>
  <c r="P14" i="7"/>
  <c r="P16" i="7" s="1"/>
  <c r="O14" i="7"/>
  <c r="O16" i="7" s="1"/>
  <c r="N14" i="7"/>
  <c r="N16" i="7" s="1"/>
  <c r="M14" i="7"/>
  <c r="M16" i="7" s="1"/>
  <c r="L14" i="7"/>
  <c r="L16" i="7" s="1"/>
  <c r="K14" i="7"/>
  <c r="K16" i="7" s="1"/>
  <c r="J14" i="7"/>
  <c r="J16" i="7" s="1"/>
  <c r="I14" i="7"/>
  <c r="I16" i="7" s="1"/>
  <c r="H14" i="7"/>
  <c r="H15" i="7" s="1"/>
  <c r="G14" i="7"/>
  <c r="G16" i="7" s="1"/>
  <c r="F14" i="7"/>
  <c r="F15" i="7" s="1"/>
  <c r="Q11" i="7"/>
  <c r="P11" i="7"/>
  <c r="O11" i="7"/>
  <c r="N11" i="7"/>
  <c r="M11" i="7"/>
  <c r="M12" i="7" s="1"/>
  <c r="L11" i="7"/>
  <c r="K11" i="7"/>
  <c r="K12" i="7" s="1"/>
  <c r="J11" i="7"/>
  <c r="J12" i="7" s="1"/>
  <c r="I11" i="7"/>
  <c r="I12" i="7" s="1"/>
  <c r="H11" i="7"/>
  <c r="H13" i="7" s="1"/>
  <c r="G11" i="7"/>
  <c r="G13" i="7" s="1"/>
  <c r="F11" i="7"/>
  <c r="F12" i="7" s="1"/>
  <c r="Q8" i="7"/>
  <c r="Q10" i="7" s="1"/>
  <c r="P8" i="7"/>
  <c r="P10" i="7" s="1"/>
  <c r="O8" i="7"/>
  <c r="O10" i="7" s="1"/>
  <c r="N8" i="7"/>
  <c r="N9" i="7" s="1"/>
  <c r="M8" i="7"/>
  <c r="L8" i="7"/>
  <c r="K8" i="7"/>
  <c r="J8" i="7"/>
  <c r="I8" i="7"/>
  <c r="H8" i="7"/>
  <c r="G8" i="7"/>
  <c r="F8" i="7"/>
  <c r="F9" i="7"/>
  <c r="Q18" i="7"/>
  <c r="P18" i="7"/>
  <c r="O18" i="7"/>
  <c r="N18" i="7"/>
  <c r="M18" i="7"/>
  <c r="L18" i="7"/>
  <c r="K18" i="7"/>
  <c r="I18" i="7"/>
  <c r="H18" i="7"/>
  <c r="Q12" i="7"/>
  <c r="P12" i="7"/>
  <c r="M9" i="7"/>
  <c r="L9" i="7"/>
  <c r="G9" i="7"/>
  <c r="E7" i="8"/>
  <c r="E29" i="8"/>
  <c r="E28" i="8"/>
  <c r="E26" i="8"/>
  <c r="E23" i="8"/>
  <c r="I19" i="7"/>
  <c r="H19" i="7"/>
  <c r="G18" i="7"/>
  <c r="F18" i="7"/>
  <c r="Q16" i="7"/>
  <c r="P13" i="7"/>
  <c r="O13" i="7"/>
  <c r="N13" i="7"/>
  <c r="M13" i="7"/>
  <c r="L13" i="7"/>
  <c r="K13" i="7"/>
  <c r="M10" i="7"/>
  <c r="K9" i="7"/>
  <c r="J10" i="7"/>
  <c r="I10" i="7"/>
  <c r="H10" i="7"/>
  <c r="G10" i="7"/>
  <c r="A38" i="7"/>
  <c r="E7" i="6"/>
  <c r="E7" i="7"/>
  <c r="F20" i="6"/>
  <c r="G20" i="6"/>
  <c r="H20" i="6"/>
  <c r="I20" i="6"/>
  <c r="J20" i="6"/>
  <c r="K20" i="6"/>
  <c r="L20" i="6"/>
  <c r="M20" i="6"/>
  <c r="N20" i="6"/>
  <c r="O20" i="6"/>
  <c r="P20" i="6"/>
  <c r="G15" i="7" l="1"/>
  <c r="J19" i="7"/>
  <c r="I15" i="7"/>
  <c r="O9" i="7"/>
  <c r="J15" i="7"/>
  <c r="K15" i="7"/>
  <c r="M15" i="7"/>
  <c r="H16" i="7"/>
  <c r="L15" i="7"/>
  <c r="N10" i="7"/>
  <c r="G12" i="7"/>
  <c r="P9" i="7"/>
  <c r="Q9" i="7"/>
  <c r="N15" i="7"/>
  <c r="H12" i="7"/>
  <c r="O15" i="7"/>
  <c r="H9" i="7"/>
  <c r="L12" i="7"/>
  <c r="P15" i="7"/>
  <c r="I9" i="7"/>
  <c r="J9" i="7"/>
  <c r="N12" i="7"/>
  <c r="O12" i="7"/>
  <c r="E32" i="8"/>
  <c r="J13" i="7"/>
  <c r="I13" i="7"/>
  <c r="L10" i="7"/>
  <c r="K10" i="7"/>
  <c r="G19" i="7"/>
  <c r="Q13" i="7"/>
  <c r="E12" i="3"/>
  <c r="E22" i="7"/>
  <c r="E24" i="7" s="1"/>
  <c r="E20" i="7"/>
  <c r="E21" i="7" s="1"/>
  <c r="E23" i="1" l="1"/>
  <c r="F13" i="7"/>
  <c r="F19" i="7"/>
  <c r="F16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E20" i="6" s="1"/>
  <c r="Q17" i="6"/>
  <c r="P17" i="6"/>
  <c r="O17" i="6"/>
  <c r="N17" i="6"/>
  <c r="M17" i="6"/>
  <c r="L17" i="6"/>
  <c r="K17" i="6"/>
  <c r="J17" i="6"/>
  <c r="I17" i="6"/>
  <c r="H17" i="6"/>
  <c r="G17" i="6"/>
  <c r="F17" i="6"/>
  <c r="Q14" i="6"/>
  <c r="P14" i="6"/>
  <c r="O14" i="6"/>
  <c r="N14" i="6"/>
  <c r="M14" i="6"/>
  <c r="L14" i="6"/>
  <c r="K14" i="6"/>
  <c r="J14" i="6"/>
  <c r="I14" i="6"/>
  <c r="H14" i="6"/>
  <c r="G14" i="6"/>
  <c r="F14" i="6"/>
  <c r="Q11" i="6"/>
  <c r="P11" i="6"/>
  <c r="O11" i="6"/>
  <c r="N11" i="6"/>
  <c r="M11" i="6"/>
  <c r="L11" i="6"/>
  <c r="K11" i="6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3" i="6" l="1"/>
  <c r="E22" i="6"/>
  <c r="E26" i="6"/>
  <c r="E29" i="6"/>
  <c r="E28" i="6"/>
  <c r="E26" i="7"/>
  <c r="E23" i="7"/>
  <c r="E25" i="7" s="1"/>
  <c r="E28" i="7"/>
  <c r="E30" i="7" s="1"/>
  <c r="E29" i="7"/>
  <c r="E31" i="7" s="1"/>
  <c r="F10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7" l="1"/>
  <c r="E27" i="7"/>
  <c r="E32" i="6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<sst xmlns="http://schemas.openxmlformats.org/spreadsheetml/2006/main" count="472" uniqueCount="54">
  <si>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</si>
  <si>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</si>
  <si>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</si>
  <si>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</si>
  <si>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</si>
  <si>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</si>
  <si>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</si>
  <si>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</si>
  <si>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</si>
  <si>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</si>
  <si>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</si>
  <si>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</si>
  <si>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</si>
  <si>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</si>
  <si>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</si>
  <si>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</si>
  <si>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</si>
  <si>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</si>
  <si>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</si>
  <si>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</si>
  <si>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</si>
  <si>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</si>
  <si>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</si>
  <si>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</si>
  <si>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</si>
  <si>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</si>
  <si>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</si>
  <si>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</si>
  <si>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</si>
  <si>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</si>
  <si>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</si>
  <si>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</si>
  <si>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</si>
  <si>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</si>
  <si>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</si>
  <si>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</si>
  <si>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</si>
  <si>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</si>
  <si>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</si>
  <si>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</si>
  <si>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</si>
  <si>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</si>
  <si>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</si>
  <si>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</si>
  <si>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</si>
  <si>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</si>
  <si>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</si>
  <si>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</si>
  <si>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</si>
  <si>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</si>
  <si>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</si>
  <si>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</si>
  <si>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...</t>
  </si>
  <si>
    <t>Daten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</si>
</sst>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0_A&#220;%20BB%20nach%20Betriebsart%20NRW%20Jan.-XXX.%20Jah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Januar</v>
          </cell>
          <cell r="B1" t="str">
            <v>Jan. -Jan.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25"/>
      <sheetName val="2024"/>
      <sheetName val="2023"/>
      <sheetName val="2022"/>
      <sheetName val="2021"/>
      <sheetName val="2020"/>
      <sheetName val="2019"/>
      <sheetName val="Tabelle f. Chartbericht"/>
    </sheetNames>
    <sheetDataSet>
      <sheetData sheetId="0">
        <row r="8">
          <cell r="F8">
            <v>4731</v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</row>
        <row r="9">
          <cell r="F9">
            <v>4459</v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F10">
            <v>348358</v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F11">
            <v>332578</v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</row>
        <row r="12">
          <cell r="F12">
            <v>1519940</v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F13">
            <v>-0.9</v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</row>
        <row r="14">
          <cell r="F14">
            <v>1184460</v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</row>
        <row r="15">
          <cell r="F15">
            <v>335480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</row>
        <row r="16">
          <cell r="F16">
            <v>-0.7</v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</row>
        <row r="17">
          <cell r="F17">
            <v>-1.3</v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</row>
        <row r="18">
          <cell r="F18">
            <v>3415701</v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</row>
        <row r="19">
          <cell r="F19">
            <v>-2.2999999999999998</v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</row>
        <row r="20">
          <cell r="F20">
            <v>2745950</v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F21">
            <v>669751</v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</row>
        <row r="22">
          <cell r="F22">
            <v>-1.6</v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</row>
        <row r="23">
          <cell r="F23">
            <v>-5</v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F24">
            <v>2.2000000000000002</v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</row>
        <row r="25">
          <cell r="F25">
            <v>33.299999999999997</v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</sheetData>
      <sheetData sheetId="1">
        <row r="8">
          <cell r="F8">
            <v>4759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8"/>
  <sheetViews>
    <sheetView tabSelected="1" zoomScale="80" zoomScaleNormal="85" workbookViewId="0">
      <pane xSplit="4" ySplit="7" topLeftCell="E8" activePane="bottomRight" state="frozen"/>
      <selection pane="topRight"/>
      <selection pane="bottomLeft"/>
      <selection pane="bottomRight" activeCell="E25" sqref="E25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2025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-Jan.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'[4]2025'!$F$8</f>
        <v>4731</v>
      </c>
      <c r="G8" s="22" t="str">
        <f>'[4]2025'!G8</f>
        <v/>
      </c>
      <c r="H8" s="22" t="str">
        <f>'[4]2025'!H8</f>
        <v/>
      </c>
      <c r="I8" s="22" t="str">
        <f>'[4]2025'!I8</f>
        <v/>
      </c>
      <c r="J8" s="22" t="str">
        <f>'[4]2025'!J8</f>
        <v/>
      </c>
      <c r="K8" s="22" t="str">
        <f>'[4]2025'!K8</f>
        <v/>
      </c>
      <c r="L8" s="22" t="str">
        <f>'[4]2025'!L8</f>
        <v/>
      </c>
      <c r="M8" s="22" t="str">
        <f>'[4]2025'!M8</f>
        <v/>
      </c>
      <c r="N8" s="22" t="str">
        <f>'[4]2025'!N8</f>
        <v/>
      </c>
      <c r="O8" s="22" t="str">
        <f>'[4]2025'!O8</f>
        <v/>
      </c>
      <c r="P8" s="22" t="str">
        <f>'[4]2025'!P8</f>
        <v/>
      </c>
      <c r="Q8" s="22" t="str">
        <f>'[4]2025'!Q8</f>
        <v/>
      </c>
    </row>
    <row r="9" spans="1:17" ht="13.2" x14ac:dyDescent="0.25">
      <c r="A9" s="12"/>
      <c r="B9" s="12"/>
      <c r="D9" s="4" t="s">
        <v>26</v>
      </c>
      <c r="E9" s="9"/>
      <c r="F9" s="20">
        <f>100*F8/'2024'!F8-100</f>
        <v>-0.58835889892834814</v>
      </c>
      <c r="G9" s="20" t="str">
        <f>IFERROR(100*G8/'2024'!G8-100,"")</f>
        <v/>
      </c>
      <c r="H9" s="20" t="str">
        <f>IFERROR(100*H8/'2024'!H8-100,"")</f>
        <v/>
      </c>
      <c r="I9" s="20" t="str">
        <f>IFERROR(100*I8/'2024'!I8-100,"")</f>
        <v/>
      </c>
      <c r="J9" s="20" t="str">
        <f>IFERROR(100*J8/'2024'!J8-100,"")</f>
        <v/>
      </c>
      <c r="K9" s="20" t="str">
        <f>IFERROR(100*K8/'2024'!K8-100,"")</f>
        <v/>
      </c>
      <c r="L9" s="20" t="str">
        <f>IFERROR(100*L8/'2024'!L8-100,"")</f>
        <v/>
      </c>
      <c r="M9" s="20" t="str">
        <f>IFERROR(100*M8/'2024'!M8-100,"")</f>
        <v/>
      </c>
      <c r="N9" s="20" t="str">
        <f>IFERROR(100*N8/'2024'!N8-100,"")</f>
        <v/>
      </c>
      <c r="O9" s="20" t="str">
        <f>IFERROR(100*O8/'2024'!O8-100,"")</f>
        <v/>
      </c>
      <c r="P9" s="20" t="str">
        <f>IFERROR(100*P8/'2024'!P8-100,"")</f>
        <v/>
      </c>
      <c r="Q9" s="20" t="str">
        <f>IFERROR(100*Q8/'2024'!Q8-100,"")</f>
        <v/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-6.9799449469130934</v>
      </c>
      <c r="G10" s="26" t="str">
        <f>IFERROR(100*G8/'2019'!G8-100,"")</f>
        <v/>
      </c>
      <c r="H10" s="26" t="str">
        <f>IFERROR(100*H8/'2019'!H8-100,"")</f>
        <v/>
      </c>
      <c r="I10" s="26" t="str">
        <f>IFERROR(100*I8/'2019'!I8-100,"")</f>
        <v/>
      </c>
      <c r="J10" s="26" t="str">
        <f>IFERROR(100*J8/'2019'!J8-100,"")</f>
        <v/>
      </c>
      <c r="K10" s="26" t="str">
        <f>IFERROR(100*K8/'2019'!K8-100,"")</f>
        <v/>
      </c>
      <c r="L10" s="26" t="str">
        <f>IFERROR(100*L8/'2019'!L8-100,"")</f>
        <v/>
      </c>
      <c r="M10" s="26" t="str">
        <f>IFERROR(100*M8/'2019'!M8-100,"")</f>
        <v/>
      </c>
      <c r="N10" s="26" t="str">
        <f>IFERROR(100*N8/'2019'!N8-100,"")</f>
        <v/>
      </c>
      <c r="O10" s="26" t="str">
        <f>IFERROR(100*O8/'2019'!O8-100,"")</f>
        <v/>
      </c>
      <c r="P10" s="26" t="str">
        <f>IFERROR(100*P8/'2019'!P8-100,"")</f>
        <v/>
      </c>
      <c r="Q10" s="26" t="str">
        <f>IFERROR(100*Q8/'2019'!Q8-100,"")</f>
        <v/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'[4]2025'!F9</f>
        <v>4459</v>
      </c>
      <c r="G11" s="22" t="str">
        <f>'[4]2025'!G9</f>
        <v/>
      </c>
      <c r="H11" s="22" t="str">
        <f>'[4]2025'!H9</f>
        <v/>
      </c>
      <c r="I11" s="22" t="str">
        <f>'[4]2025'!I9</f>
        <v/>
      </c>
      <c r="J11" s="22" t="str">
        <f>'[4]2025'!J9</f>
        <v/>
      </c>
      <c r="K11" s="22" t="str">
        <f>'[4]2025'!K9</f>
        <v/>
      </c>
      <c r="L11" s="22" t="str">
        <f>'[4]2025'!L9</f>
        <v/>
      </c>
      <c r="M11" s="22" t="str">
        <f>'[4]2025'!M9</f>
        <v/>
      </c>
      <c r="N11" s="22" t="str">
        <f>'[4]2025'!N9</f>
        <v/>
      </c>
      <c r="O11" s="22" t="str">
        <f>'[4]2025'!O9</f>
        <v/>
      </c>
      <c r="P11" s="22" t="str">
        <f>'[4]2025'!P9</f>
        <v/>
      </c>
      <c r="Q11" s="22" t="str">
        <f>'[4]2025'!Q9</f>
        <v/>
      </c>
    </row>
    <row r="12" spans="1:17" ht="13.2" x14ac:dyDescent="0.25">
      <c r="B12" s="12"/>
      <c r="D12" s="4" t="s">
        <v>26</v>
      </c>
      <c r="E12" s="9"/>
      <c r="F12" s="20">
        <f>100*F11/'2024'!F11-100</f>
        <v>0.22476961114857374</v>
      </c>
      <c r="G12" s="20" t="str">
        <f>IFERROR(100*G11/'2024'!G11-100,"")</f>
        <v/>
      </c>
      <c r="H12" s="20" t="str">
        <f>IFERROR(100*H11/'2024'!H11-100,"")</f>
        <v/>
      </c>
      <c r="I12" s="20" t="str">
        <f>IFERROR(100*I11/'2024'!I11-100,"")</f>
        <v/>
      </c>
      <c r="J12" s="20" t="str">
        <f>IFERROR(100*J11/'2024'!J11-100,"")</f>
        <v/>
      </c>
      <c r="K12" s="20" t="str">
        <f>IFERROR(100*K11/'2024'!K11-100,"")</f>
        <v/>
      </c>
      <c r="L12" s="20" t="str">
        <f>IFERROR(100*L11/'2024'!L11-100,"")</f>
        <v/>
      </c>
      <c r="M12" s="20" t="str">
        <f>IFERROR(100*M11/'2024'!M11-100,"")</f>
        <v/>
      </c>
      <c r="N12" s="20" t="str">
        <f>IFERROR(100*N11/'2024'!N11-100,"")</f>
        <v/>
      </c>
      <c r="O12" s="20" t="str">
        <f>IFERROR(100*O11/'2024'!O11-100,"")</f>
        <v/>
      </c>
      <c r="P12" s="20" t="str">
        <f>IFERROR(100*P11/'2024'!P11-100,"")</f>
        <v/>
      </c>
      <c r="Q12" s="20" t="str">
        <f>IFERROR(100*Q11/'2024'!Q11-100,"")</f>
        <v/>
      </c>
    </row>
    <row r="13" spans="1:17" ht="13.2" x14ac:dyDescent="0.25">
      <c r="B13" s="12"/>
      <c r="D13" s="24" t="s">
        <v>50</v>
      </c>
      <c r="E13" s="25"/>
      <c r="F13" s="26">
        <f>100*F11/'2019'!F9-100</f>
        <v>-8.2321465322082759</v>
      </c>
      <c r="G13" s="26" t="str">
        <f>IFERROR(100*G11/'2019'!G9-100,"")</f>
        <v/>
      </c>
      <c r="H13" s="26" t="str">
        <f>IFERROR(100*H11/'2019'!H9-100,"")</f>
        <v/>
      </c>
      <c r="I13" s="26" t="str">
        <f>IFERROR(100*I11/'2019'!I9-100,"")</f>
        <v/>
      </c>
      <c r="J13" s="26" t="str">
        <f>IFERROR(100*J11/'2019'!J9-100,"")</f>
        <v/>
      </c>
      <c r="K13" s="26" t="str">
        <f>IFERROR(100*K11/'2019'!K9-100,"")</f>
        <v/>
      </c>
      <c r="L13" s="26" t="str">
        <f>IFERROR(100*L11/'2019'!L9-100,"")</f>
        <v/>
      </c>
      <c r="M13" s="26" t="str">
        <f>IFERROR(100*M11/'2019'!M9-100,"")</f>
        <v/>
      </c>
      <c r="N13" s="26" t="str">
        <f>IFERROR(100*N11/'2019'!N9-100,"")</f>
        <v/>
      </c>
      <c r="O13" s="26" t="str">
        <f>IFERROR(100*O11/'2019'!O9-100,"")</f>
        <v/>
      </c>
      <c r="P13" s="26" t="str">
        <f>IFERROR(100*P11/'2019'!P9-100,"")</f>
        <v/>
      </c>
      <c r="Q13" s="26" t="str">
        <f>IFERROR(100*Q11/'2019'!Q9-100,"")</f>
        <v/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'[4]2025'!F10</f>
        <v>348358</v>
      </c>
      <c r="G14" s="23" t="str">
        <f>'[4]2025'!G10</f>
        <v/>
      </c>
      <c r="H14" s="23" t="str">
        <f>'[4]2025'!H10</f>
        <v/>
      </c>
      <c r="I14" s="23" t="str">
        <f>'[4]2025'!I10</f>
        <v/>
      </c>
      <c r="J14" s="23" t="str">
        <f>'[4]2025'!J10</f>
        <v/>
      </c>
      <c r="K14" s="23" t="str">
        <f>'[4]2025'!K10</f>
        <v/>
      </c>
      <c r="L14" s="23" t="str">
        <f>'[4]2025'!L10</f>
        <v/>
      </c>
      <c r="M14" s="23" t="str">
        <f>'[4]2025'!M10</f>
        <v/>
      </c>
      <c r="N14" s="23" t="str">
        <f>'[4]2025'!N10</f>
        <v/>
      </c>
      <c r="O14" s="23" t="str">
        <f>'[4]2025'!O10</f>
        <v/>
      </c>
      <c r="P14" s="23" t="str">
        <f>'[4]2025'!P10</f>
        <v/>
      </c>
      <c r="Q14" s="23" t="str">
        <f>'[4]2025'!Q10</f>
        <v/>
      </c>
    </row>
    <row r="15" spans="1:17" ht="13.2" x14ac:dyDescent="0.25">
      <c r="B15" s="12"/>
      <c r="D15" s="4" t="s">
        <v>26</v>
      </c>
      <c r="E15" s="9"/>
      <c r="F15" s="20">
        <f>100*F14/'2024'!F14-100</f>
        <v>0.70042059924551836</v>
      </c>
      <c r="G15" s="20" t="str">
        <f>IFERROR(100*G14/'2024'!G14-100,"")</f>
        <v/>
      </c>
      <c r="H15" s="20" t="str">
        <f>IFERROR(100*H14/'2024'!H14-100,"")</f>
        <v/>
      </c>
      <c r="I15" s="20" t="str">
        <f>IFERROR(100*I14/'2024'!I14-100,"")</f>
        <v/>
      </c>
      <c r="J15" s="20" t="str">
        <f>IFERROR(100*J14/'2024'!J14-100,"")</f>
        <v/>
      </c>
      <c r="K15" s="20" t="str">
        <f>IFERROR(100*K14/'2024'!K14-100,"")</f>
        <v/>
      </c>
      <c r="L15" s="20" t="str">
        <f>IFERROR(100*L14/'2024'!L14-100,"")</f>
        <v/>
      </c>
      <c r="M15" s="20" t="str">
        <f>IFERROR(100*M14/'2024'!M14-100,"")</f>
        <v/>
      </c>
      <c r="N15" s="20" t="str">
        <f>IFERROR(100*N14/'2024'!N14-100,"")</f>
        <v/>
      </c>
      <c r="O15" s="20" t="str">
        <f>IFERROR(100*O14/'2024'!O14-100,"")</f>
        <v/>
      </c>
      <c r="P15" s="20" t="str">
        <f>IFERROR(100*P14/'2024'!P14-100,"")</f>
        <v/>
      </c>
      <c r="Q15" s="20" t="str">
        <f>IFERROR(100*Q14/'2024'!Q14-100,"")</f>
        <v/>
      </c>
    </row>
    <row r="16" spans="1:17" ht="13.2" x14ac:dyDescent="0.25">
      <c r="B16" s="12"/>
      <c r="D16" s="24" t="s">
        <v>50</v>
      </c>
      <c r="E16" s="25"/>
      <c r="F16" s="26">
        <f>100*F14/'2019'!F10-100</f>
        <v>7.4161211444711341</v>
      </c>
      <c r="G16" s="26" t="str">
        <f>IFERROR(100*G14/'2019'!G10-100,"")</f>
        <v/>
      </c>
      <c r="H16" s="26" t="str">
        <f>IFERROR(100*H14/'2019'!H10-100,"")</f>
        <v/>
      </c>
      <c r="I16" s="26" t="str">
        <f>IFERROR(100*I14/'2019'!I10-100,"")</f>
        <v/>
      </c>
      <c r="J16" s="26" t="str">
        <f>IFERROR(100*J14/'2019'!J10-100,"")</f>
        <v/>
      </c>
      <c r="K16" s="26" t="str">
        <f>IFERROR(100*K14/'2019'!K10-100,"")</f>
        <v/>
      </c>
      <c r="L16" s="26" t="str">
        <f>IFERROR(100*L14/'2019'!L10-100,"")</f>
        <v/>
      </c>
      <c r="M16" s="26" t="str">
        <f>IFERROR(100*M14/'2019'!M10-100,"")</f>
        <v/>
      </c>
      <c r="N16" s="26" t="str">
        <f>IFERROR(100*N14/'2019'!N10-100,"")</f>
        <v/>
      </c>
      <c r="O16" s="26" t="str">
        <f>IFERROR(100*O14/'2019'!O10-100,"")</f>
        <v/>
      </c>
      <c r="P16" s="26" t="str">
        <f>IFERROR(100*P14/'2019'!P10-100,"")</f>
        <v/>
      </c>
      <c r="Q16" s="26" t="str">
        <f>IFERROR(100*Q14/'2019'!Q10-100,"")</f>
        <v/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'[4]2025'!F11</f>
        <v>332578</v>
      </c>
      <c r="G17" s="23" t="str">
        <f>'[4]2025'!G11</f>
        <v/>
      </c>
      <c r="H17" s="23" t="str">
        <f>'[4]2025'!H11</f>
        <v/>
      </c>
      <c r="I17" s="23" t="str">
        <f>'[4]2025'!I11</f>
        <v/>
      </c>
      <c r="J17" s="23" t="str">
        <f>'[4]2025'!J11</f>
        <v/>
      </c>
      <c r="K17" s="23" t="str">
        <f>'[4]2025'!K11</f>
        <v/>
      </c>
      <c r="L17" s="23" t="str">
        <f>'[4]2025'!L11</f>
        <v/>
      </c>
      <c r="M17" s="23" t="str">
        <f>'[4]2025'!M11</f>
        <v/>
      </c>
      <c r="N17" s="23" t="str">
        <f>'[4]2025'!N11</f>
        <v/>
      </c>
      <c r="O17" s="23" t="str">
        <f>'[4]2025'!O11</f>
        <v/>
      </c>
      <c r="P17" s="23" t="str">
        <f>'[4]2025'!P11</f>
        <v/>
      </c>
      <c r="Q17" s="23" t="str">
        <f>'[4]2025'!Q11</f>
        <v/>
      </c>
    </row>
    <row r="18" spans="2:17" ht="13.2" x14ac:dyDescent="0.25">
      <c r="B18" s="12"/>
      <c r="D18" s="4" t="s">
        <v>26</v>
      </c>
      <c r="E18" s="9"/>
      <c r="F18" s="20">
        <f>100*F17/'2024'!F17-100</f>
        <v>1.4136646114251903</v>
      </c>
      <c r="G18" s="20" t="str">
        <f>IFERROR(100*G17/'2024'!G17-100,"")</f>
        <v/>
      </c>
      <c r="H18" s="20" t="str">
        <f>IFERROR(100*H17/'2024'!H17-100,"")</f>
        <v/>
      </c>
      <c r="I18" s="20" t="str">
        <f>IFERROR(100*I17/'2024'!I17-100,"")</f>
        <v/>
      </c>
      <c r="J18" s="20" t="str">
        <f>IFERROR(100*J17/'2024'!J17-100,"")</f>
        <v/>
      </c>
      <c r="K18" s="20" t="str">
        <f>IFERROR(100*K17/'2024'!K17-100,"")</f>
        <v/>
      </c>
      <c r="L18" s="20" t="str">
        <f>IFERROR(100*L17/'2024'!L17-100,"")</f>
        <v/>
      </c>
      <c r="M18" s="20" t="str">
        <f>IFERROR(100*M17/'2024'!M17-100,"")</f>
        <v/>
      </c>
      <c r="N18" s="20" t="str">
        <f>IFERROR(100*N17/'2024'!N17-100,"")</f>
        <v/>
      </c>
      <c r="O18" s="20" t="str">
        <f>IFERROR(100*O17/'2024'!O17-100,"")</f>
        <v/>
      </c>
      <c r="P18" s="20" t="str">
        <f>IFERROR(100*P17/'2024'!P17-100,"")</f>
        <v/>
      </c>
      <c r="Q18" s="20" t="str">
        <f>IFERROR(100*Q17/'2024'!Q17-100,"")</f>
        <v/>
      </c>
    </row>
    <row r="19" spans="2:17" ht="13.2" x14ac:dyDescent="0.25">
      <c r="B19" s="12"/>
      <c r="D19" s="24" t="s">
        <v>50</v>
      </c>
      <c r="E19" s="25"/>
      <c r="F19" s="26">
        <f>100*F17/'2019'!F11-100</f>
        <v>5.8137796089785354</v>
      </c>
      <c r="G19" s="26" t="str">
        <f>IFERROR(100*G17/'2019'!G11-100,"")</f>
        <v/>
      </c>
      <c r="H19" s="26" t="str">
        <f>IFERROR(100*H17/'2019'!H11-100,"")</f>
        <v/>
      </c>
      <c r="I19" s="26" t="str">
        <f>IFERROR(100*I17/'2019'!I11-100,"")</f>
        <v/>
      </c>
      <c r="J19" s="26" t="str">
        <f>IFERROR(100*J17/'2019'!J11-100,"")</f>
        <v/>
      </c>
      <c r="K19" s="26" t="str">
        <f>IFERROR(100*K17/'2019'!K11-100,"")</f>
        <v/>
      </c>
      <c r="L19" s="26" t="str">
        <f>IFERROR(100*L17/'2019'!L11-100,"")</f>
        <v/>
      </c>
      <c r="M19" s="26" t="str">
        <f>IFERROR(100*M17/'2019'!M11-100,"")</f>
        <v/>
      </c>
      <c r="N19" s="26" t="str">
        <f>IFERROR(100*N17/'2019'!N11-100,"")</f>
        <v/>
      </c>
      <c r="O19" s="26" t="str">
        <f>IFERROR(100*O17/'2019'!O11-100,"")</f>
        <v/>
      </c>
      <c r="P19" s="26" t="str">
        <f>IFERROR(100*P17/'2019'!P11-100,"")</f>
        <v/>
      </c>
      <c r="Q19" s="26" t="str">
        <f>IFERROR(100*Q17/'2019'!Q11-100,"")</f>
        <v/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1519940</v>
      </c>
      <c r="F20" s="22">
        <f>'[4]2025'!F12</f>
        <v>1519940</v>
      </c>
      <c r="G20" s="22" t="str">
        <f>'[4]2025'!G12</f>
        <v/>
      </c>
      <c r="H20" s="22" t="str">
        <f>'[4]2025'!H12</f>
        <v/>
      </c>
      <c r="I20" s="22" t="str">
        <f>'[4]2025'!I12</f>
        <v/>
      </c>
      <c r="J20" s="22" t="str">
        <f>'[4]2025'!J12</f>
        <v/>
      </c>
      <c r="K20" s="22" t="str">
        <f>'[4]2025'!K12</f>
        <v/>
      </c>
      <c r="L20" s="22" t="str">
        <f>'[4]2025'!L12</f>
        <v/>
      </c>
      <c r="M20" s="22" t="str">
        <f>'[4]2025'!M12</f>
        <v/>
      </c>
      <c r="N20" s="22" t="str">
        <f>'[4]2025'!N12</f>
        <v/>
      </c>
      <c r="O20" s="22" t="str">
        <f>'[4]2025'!O12</f>
        <v/>
      </c>
      <c r="P20" s="22" t="str">
        <f>'[4]2025'!P12</f>
        <v/>
      </c>
      <c r="Q20" s="22" t="str">
        <f>'[4]2025'!Q12</f>
        <v/>
      </c>
    </row>
    <row r="21" spans="2:17" ht="13.2" x14ac:dyDescent="0.25">
      <c r="D21" s="4" t="s">
        <v>26</v>
      </c>
      <c r="E21" s="11">
        <f>100*E20/'2024'!E20-100</f>
        <v>-0.86123677880225102</v>
      </c>
      <c r="F21" s="22">
        <f>'[4]2025'!F13</f>
        <v>-0.9</v>
      </c>
      <c r="G21" s="22" t="str">
        <f>'[4]2025'!G13</f>
        <v/>
      </c>
      <c r="H21" s="22" t="str">
        <f>'[4]2025'!H13</f>
        <v/>
      </c>
      <c r="I21" s="22" t="str">
        <f>'[4]2025'!I13</f>
        <v/>
      </c>
      <c r="J21" s="22" t="str">
        <f>'[4]2025'!J13</f>
        <v/>
      </c>
      <c r="K21" s="22" t="str">
        <f>'[4]2025'!K13</f>
        <v/>
      </c>
      <c r="L21" s="22" t="str">
        <f>'[4]2025'!L13</f>
        <v/>
      </c>
      <c r="M21" s="22" t="str">
        <f>'[4]2025'!M13</f>
        <v/>
      </c>
      <c r="N21" s="22" t="str">
        <f>'[4]2025'!N13</f>
        <v/>
      </c>
      <c r="O21" s="22" t="str">
        <f>'[4]2025'!O13</f>
        <v/>
      </c>
      <c r="P21" s="22" t="str">
        <f>'[4]2025'!P13</f>
        <v/>
      </c>
      <c r="Q21" s="22" t="str">
        <f>'[4]2025'!Q13</f>
        <v/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1184460</v>
      </c>
      <c r="F22" s="22">
        <f>'[4]2025'!F14</f>
        <v>1184460</v>
      </c>
      <c r="G22" s="22" t="str">
        <f>'[4]2025'!G14</f>
        <v/>
      </c>
      <c r="H22" s="22" t="str">
        <f>'[4]2025'!H14</f>
        <v/>
      </c>
      <c r="I22" s="22" t="str">
        <f>'[4]2025'!I14</f>
        <v/>
      </c>
      <c r="J22" s="22" t="str">
        <f>'[4]2025'!J14</f>
        <v/>
      </c>
      <c r="K22" s="22" t="str">
        <f>'[4]2025'!K14</f>
        <v/>
      </c>
      <c r="L22" s="22" t="str">
        <f>'[4]2025'!L14</f>
        <v/>
      </c>
      <c r="M22" s="22" t="str">
        <f>'[4]2025'!M14</f>
        <v/>
      </c>
      <c r="N22" s="22" t="str">
        <f>'[4]2025'!N14</f>
        <v/>
      </c>
      <c r="O22" s="22" t="str">
        <f>'[4]2025'!O14</f>
        <v/>
      </c>
      <c r="P22" s="22" t="str">
        <f>'[4]2025'!P14</f>
        <v/>
      </c>
      <c r="Q22" s="22" t="str">
        <f>'[4]2025'!Q14</f>
        <v/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335480</v>
      </c>
      <c r="F23" s="22">
        <f>'[4]2025'!F15</f>
        <v>335480</v>
      </c>
      <c r="G23" s="22" t="str">
        <f>'[4]2025'!G15</f>
        <v/>
      </c>
      <c r="H23" s="22" t="str">
        <f>'[4]2025'!H15</f>
        <v/>
      </c>
      <c r="I23" s="22" t="str">
        <f>'[4]2025'!I15</f>
        <v/>
      </c>
      <c r="J23" s="22" t="str">
        <f>'[4]2025'!J15</f>
        <v/>
      </c>
      <c r="K23" s="22" t="str">
        <f>'[4]2025'!K15</f>
        <v/>
      </c>
      <c r="L23" s="22" t="str">
        <f>'[4]2025'!L15</f>
        <v/>
      </c>
      <c r="M23" s="22" t="str">
        <f>'[4]2025'!M15</f>
        <v/>
      </c>
      <c r="N23" s="22" t="str">
        <f>'[4]2025'!N15</f>
        <v/>
      </c>
      <c r="O23" s="22" t="str">
        <f>'[4]2025'!O15</f>
        <v/>
      </c>
      <c r="P23" s="22" t="str">
        <f>'[4]2025'!P15</f>
        <v/>
      </c>
      <c r="Q23" s="22" t="str">
        <f>'[4]2025'!Q15</f>
        <v/>
      </c>
    </row>
    <row r="24" spans="2:17" ht="13.2" x14ac:dyDescent="0.25">
      <c r="C24" s="12" t="s">
        <v>27</v>
      </c>
      <c r="D24" s="4" t="s">
        <v>26</v>
      </c>
      <c r="E24" s="11">
        <f>100*E22/'2024'!E22-100</f>
        <v>-0.7322344927115978</v>
      </c>
      <c r="F24" s="22">
        <f>'[4]2025'!F16</f>
        <v>-0.7</v>
      </c>
      <c r="G24" s="22" t="str">
        <f>'[4]2025'!G16</f>
        <v/>
      </c>
      <c r="H24" s="22" t="str">
        <f>'[4]2025'!H16</f>
        <v/>
      </c>
      <c r="I24" s="22" t="str">
        <f>'[4]2025'!I16</f>
        <v/>
      </c>
      <c r="J24" s="22" t="str">
        <f>'[4]2025'!J16</f>
        <v/>
      </c>
      <c r="K24" s="22" t="str">
        <f>'[4]2025'!K16</f>
        <v/>
      </c>
      <c r="L24" s="22" t="str">
        <f>'[4]2025'!L16</f>
        <v/>
      </c>
      <c r="M24" s="22" t="str">
        <f>'[4]2025'!M16</f>
        <v/>
      </c>
      <c r="N24" s="22" t="str">
        <f>'[4]2025'!N16</f>
        <v/>
      </c>
      <c r="O24" s="22" t="str">
        <f>'[4]2025'!O16</f>
        <v/>
      </c>
      <c r="P24" s="22" t="str">
        <f>'[4]2025'!P16</f>
        <v/>
      </c>
      <c r="Q24" s="22" t="str">
        <f>'[4]2025'!Q16</f>
        <v/>
      </c>
    </row>
    <row r="25" spans="2:17" ht="13.2" x14ac:dyDescent="0.25">
      <c r="C25" s="12" t="s">
        <v>28</v>
      </c>
      <c r="D25" s="4" t="s">
        <v>26</v>
      </c>
      <c r="E25" s="11">
        <f>100*E23/'2024'!E23-100</f>
        <v>-1.3140283632448586</v>
      </c>
      <c r="F25" s="22">
        <f>'[4]2025'!F17</f>
        <v>-1.3</v>
      </c>
      <c r="G25" s="22" t="str">
        <f>'[4]2025'!G17</f>
        <v/>
      </c>
      <c r="H25" s="22" t="str">
        <f>'[4]2025'!H17</f>
        <v/>
      </c>
      <c r="I25" s="22" t="str">
        <f>'[4]2025'!I17</f>
        <v/>
      </c>
      <c r="J25" s="22" t="str">
        <f>'[4]2025'!J17</f>
        <v/>
      </c>
      <c r="K25" s="22" t="str">
        <f>'[4]2025'!K17</f>
        <v/>
      </c>
      <c r="L25" s="22" t="str">
        <f>'[4]2025'!L17</f>
        <v/>
      </c>
      <c r="M25" s="22" t="str">
        <f>'[4]2025'!M17</f>
        <v/>
      </c>
      <c r="N25" s="22" t="str">
        <f>'[4]2025'!N17</f>
        <v/>
      </c>
      <c r="O25" s="22" t="str">
        <f>'[4]2025'!O17</f>
        <v/>
      </c>
      <c r="P25" s="22" t="str">
        <f>'[4]2025'!P17</f>
        <v/>
      </c>
      <c r="Q25" s="22" t="str">
        <f>'[4]2025'!Q17</f>
        <v/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3415701</v>
      </c>
      <c r="F26" s="22">
        <f>'[4]2025'!F18</f>
        <v>3415701</v>
      </c>
      <c r="G26" s="22" t="str">
        <f>'[4]2025'!G18</f>
        <v/>
      </c>
      <c r="H26" s="22" t="str">
        <f>'[4]2025'!H18</f>
        <v/>
      </c>
      <c r="I26" s="22" t="str">
        <f>'[4]2025'!I18</f>
        <v/>
      </c>
      <c r="J26" s="22" t="str">
        <f>'[4]2025'!J18</f>
        <v/>
      </c>
      <c r="K26" s="22" t="str">
        <f>'[4]2025'!K18</f>
        <v/>
      </c>
      <c r="L26" s="22" t="str">
        <f>'[4]2025'!L18</f>
        <v/>
      </c>
      <c r="M26" s="22" t="str">
        <f>'[4]2025'!M18</f>
        <v/>
      </c>
      <c r="N26" s="22" t="str">
        <f>'[4]2025'!N18</f>
        <v/>
      </c>
      <c r="O26" s="22" t="str">
        <f>'[4]2025'!O18</f>
        <v/>
      </c>
      <c r="P26" s="22" t="str">
        <f>'[4]2025'!P18</f>
        <v/>
      </c>
      <c r="Q26" s="22" t="str">
        <f>'[4]2025'!Q18</f>
        <v/>
      </c>
    </row>
    <row r="27" spans="2:17" ht="13.2" x14ac:dyDescent="0.25">
      <c r="D27" s="4" t="s">
        <v>26</v>
      </c>
      <c r="E27" s="11">
        <f>100*E26/'2024'!E26-100</f>
        <v>-2.2687592596725494</v>
      </c>
      <c r="F27" s="22">
        <f>'[4]2025'!F19</f>
        <v>-2.2999999999999998</v>
      </c>
      <c r="G27" s="22" t="str">
        <f>'[4]2025'!G19</f>
        <v/>
      </c>
      <c r="H27" s="22" t="str">
        <f>'[4]2025'!H19</f>
        <v/>
      </c>
      <c r="I27" s="22" t="str">
        <f>'[4]2025'!I19</f>
        <v/>
      </c>
      <c r="J27" s="22" t="str">
        <f>'[4]2025'!J19</f>
        <v/>
      </c>
      <c r="K27" s="22" t="str">
        <f>'[4]2025'!K19</f>
        <v/>
      </c>
      <c r="L27" s="22" t="str">
        <f>'[4]2025'!L19</f>
        <v/>
      </c>
      <c r="M27" s="22" t="str">
        <f>'[4]2025'!M19</f>
        <v/>
      </c>
      <c r="N27" s="22" t="str">
        <f>'[4]2025'!N19</f>
        <v/>
      </c>
      <c r="O27" s="22" t="str">
        <f>'[4]2025'!O19</f>
        <v/>
      </c>
      <c r="P27" s="22" t="str">
        <f>'[4]2025'!P19</f>
        <v/>
      </c>
      <c r="Q27" s="22" t="str">
        <f>'[4]2025'!Q19</f>
        <v/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2745950</v>
      </c>
      <c r="F28" s="22">
        <f>'[4]2025'!F20</f>
        <v>2745950</v>
      </c>
      <c r="G28" s="22" t="str">
        <f>'[4]2025'!G20</f>
        <v/>
      </c>
      <c r="H28" s="22" t="str">
        <f>'[4]2025'!H20</f>
        <v/>
      </c>
      <c r="I28" s="22" t="str">
        <f>'[4]2025'!I20</f>
        <v/>
      </c>
      <c r="J28" s="22" t="str">
        <f>'[4]2025'!J20</f>
        <v/>
      </c>
      <c r="K28" s="22" t="str">
        <f>'[4]2025'!K20</f>
        <v/>
      </c>
      <c r="L28" s="22" t="str">
        <f>'[4]2025'!L20</f>
        <v/>
      </c>
      <c r="M28" s="22" t="str">
        <f>'[4]2025'!M20</f>
        <v/>
      </c>
      <c r="N28" s="22" t="str">
        <f>'[4]2025'!N20</f>
        <v/>
      </c>
      <c r="O28" s="22" t="str">
        <f>'[4]2025'!O20</f>
        <v/>
      </c>
      <c r="P28" s="22" t="str">
        <f>'[4]2025'!P20</f>
        <v/>
      </c>
      <c r="Q28" s="22" t="str">
        <f>'[4]2025'!Q20</f>
        <v/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669751</v>
      </c>
      <c r="F29" s="22">
        <f>'[4]2025'!F21</f>
        <v>669751</v>
      </c>
      <c r="G29" s="22" t="str">
        <f>'[4]2025'!G21</f>
        <v/>
      </c>
      <c r="H29" s="22" t="str">
        <f>'[4]2025'!H21</f>
        <v/>
      </c>
      <c r="I29" s="22" t="str">
        <f>'[4]2025'!I21</f>
        <v/>
      </c>
      <c r="J29" s="22" t="str">
        <f>'[4]2025'!J21</f>
        <v/>
      </c>
      <c r="K29" s="22" t="str">
        <f>'[4]2025'!K21</f>
        <v/>
      </c>
      <c r="L29" s="22" t="str">
        <f>'[4]2025'!L21</f>
        <v/>
      </c>
      <c r="M29" s="22" t="str">
        <f>'[4]2025'!M21</f>
        <v/>
      </c>
      <c r="N29" s="22" t="str">
        <f>'[4]2025'!N21</f>
        <v/>
      </c>
      <c r="O29" s="22" t="str">
        <f>'[4]2025'!O21</f>
        <v/>
      </c>
      <c r="P29" s="22" t="str">
        <f>'[4]2025'!P21</f>
        <v/>
      </c>
      <c r="Q29" s="22" t="str">
        <f>'[4]2025'!Q21</f>
        <v/>
      </c>
    </row>
    <row r="30" spans="2:17" ht="13.2" x14ac:dyDescent="0.25">
      <c r="C30" s="12" t="s">
        <v>27</v>
      </c>
      <c r="D30" s="4" t="s">
        <v>26</v>
      </c>
      <c r="E30" s="11">
        <f>100*E28/'2024'!E28-100</f>
        <v>-1.5758897400495187</v>
      </c>
      <c r="F30" s="22">
        <f>'[4]2025'!F22</f>
        <v>-1.6</v>
      </c>
      <c r="G30" s="22" t="str">
        <f>'[4]2025'!G22</f>
        <v/>
      </c>
      <c r="H30" s="22" t="str">
        <f>'[4]2025'!H22</f>
        <v/>
      </c>
      <c r="I30" s="22" t="str">
        <f>'[4]2025'!I22</f>
        <v/>
      </c>
      <c r="J30" s="22" t="str">
        <f>'[4]2025'!J22</f>
        <v/>
      </c>
      <c r="K30" s="22" t="str">
        <f>'[4]2025'!K22</f>
        <v/>
      </c>
      <c r="L30" s="22" t="str">
        <f>'[4]2025'!L22</f>
        <v/>
      </c>
      <c r="M30" s="22" t="str">
        <f>'[4]2025'!M22</f>
        <v/>
      </c>
      <c r="N30" s="22" t="str">
        <f>'[4]2025'!N22</f>
        <v/>
      </c>
      <c r="O30" s="22" t="str">
        <f>'[4]2025'!O22</f>
        <v/>
      </c>
      <c r="P30" s="22" t="str">
        <f>'[4]2025'!P22</f>
        <v/>
      </c>
      <c r="Q30" s="22" t="str">
        <f>'[4]2025'!Q22</f>
        <v/>
      </c>
    </row>
    <row r="31" spans="2:17" ht="13.2" x14ac:dyDescent="0.25">
      <c r="C31" s="12" t="s">
        <v>28</v>
      </c>
      <c r="D31" s="4" t="s">
        <v>26</v>
      </c>
      <c r="E31" s="11">
        <f>100*E29/'2024'!E29-100</f>
        <v>-5.010367647267401</v>
      </c>
      <c r="F31" s="22">
        <f>'[4]2025'!F23</f>
        <v>-5</v>
      </c>
      <c r="G31" s="22" t="str">
        <f>'[4]2025'!G23</f>
        <v/>
      </c>
      <c r="H31" s="22" t="str">
        <f>'[4]2025'!H23</f>
        <v/>
      </c>
      <c r="I31" s="22" t="str">
        <f>'[4]2025'!I23</f>
        <v/>
      </c>
      <c r="J31" s="22" t="str">
        <f>'[4]2025'!J23</f>
        <v/>
      </c>
      <c r="K31" s="22" t="str">
        <f>'[4]2025'!K23</f>
        <v/>
      </c>
      <c r="L31" s="22" t="str">
        <f>'[4]2025'!L23</f>
        <v/>
      </c>
      <c r="M31" s="22" t="str">
        <f>'[4]2025'!M23</f>
        <v/>
      </c>
      <c r="N31" s="22" t="str">
        <f>'[4]2025'!N23</f>
        <v/>
      </c>
      <c r="O31" s="22" t="str">
        <f>'[4]2025'!O23</f>
        <v/>
      </c>
      <c r="P31" s="22" t="str">
        <f>'[4]2025'!P23</f>
        <v/>
      </c>
      <c r="Q31" s="22" t="str">
        <f>'[4]2025'!Q23</f>
        <v/>
      </c>
    </row>
    <row r="32" spans="2:17" ht="13.2" x14ac:dyDescent="0.25">
      <c r="B32" s="12" t="s">
        <v>30</v>
      </c>
      <c r="D32" s="4" t="s">
        <v>21</v>
      </c>
      <c r="E32" s="11">
        <f>E26/E20</f>
        <v>2.2472604181744016</v>
      </c>
      <c r="F32" s="22">
        <f>'[4]2025'!F24</f>
        <v>2.2000000000000002</v>
      </c>
      <c r="G32" s="22" t="str">
        <f>'[4]2025'!G24</f>
        <v/>
      </c>
      <c r="H32" s="22" t="str">
        <f>'[4]2025'!H24</f>
        <v/>
      </c>
      <c r="I32" s="22" t="str">
        <f>'[4]2025'!I24</f>
        <v/>
      </c>
      <c r="J32" s="22" t="str">
        <f>'[4]2025'!J24</f>
        <v/>
      </c>
      <c r="K32" s="22" t="str">
        <f>'[4]2025'!K24</f>
        <v/>
      </c>
      <c r="L32" s="22" t="str">
        <f>'[4]2025'!L24</f>
        <v/>
      </c>
      <c r="M32" s="22" t="str">
        <f>'[4]2025'!M24</f>
        <v/>
      </c>
      <c r="N32" s="22" t="str">
        <f>'[4]2025'!N24</f>
        <v/>
      </c>
      <c r="O32" s="22" t="str">
        <f>'[4]2025'!O24</f>
        <v/>
      </c>
      <c r="P32" s="22" t="str">
        <f>'[4]2025'!P24</f>
        <v/>
      </c>
      <c r="Q32" s="22" t="str">
        <f>'[4]2025'!Q24</f>
        <v/>
      </c>
    </row>
    <row r="33" spans="1:17" ht="13.2" x14ac:dyDescent="0.25">
      <c r="B33" s="12" t="s">
        <v>31</v>
      </c>
      <c r="D33" s="4" t="s">
        <v>32</v>
      </c>
      <c r="E33" s="9"/>
      <c r="F33" s="22">
        <f>'[4]2025'!F25</f>
        <v>33.299999999999997</v>
      </c>
      <c r="G33" s="22" t="str">
        <f>'[4]2025'!G25</f>
        <v/>
      </c>
      <c r="H33" s="22" t="str">
        <f>'[4]2025'!H25</f>
        <v/>
      </c>
      <c r="I33" s="22" t="str">
        <f>'[4]2025'!I25</f>
        <v/>
      </c>
      <c r="J33" s="22" t="str">
        <f>'[4]2025'!J25</f>
        <v/>
      </c>
      <c r="K33" s="22" t="str">
        <f>'[4]2025'!K25</f>
        <v/>
      </c>
      <c r="L33" s="22" t="str">
        <f>'[4]2025'!L25</f>
        <v/>
      </c>
      <c r="M33" s="22" t="str">
        <f>'[4]2025'!M25</f>
        <v/>
      </c>
      <c r="N33" s="22" t="str">
        <f>'[4]2025'!N25</f>
        <v/>
      </c>
      <c r="O33" s="22" t="str">
        <f>'[4]2025'!O25</f>
        <v/>
      </c>
      <c r="P33" s="22" t="str">
        <f>'[4]2025'!P25</f>
        <v/>
      </c>
      <c r="Q33" s="22" t="str">
        <f>'[4]2025'!Q25</f>
        <v/>
      </c>
    </row>
    <row r="38" spans="1:17" x14ac:dyDescent="0.3">
      <c r="A38" s="1" t="str">
        <f>"Daten "&amp;[1]Tabelle1!$A$1</f>
        <v>Daten Januar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DF90-A402-4F6F-B68B-FAAEA10D08C9}">
  <dimension ref="A1:Q38"/>
  <sheetViews>
    <sheetView topLeftCell="A8" workbookViewId="0">
      <selection activeCell="E12" sqref="E1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10.664062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tr">
        <f>[1]Tabelle1!$B$1</f>
        <v>Jan. -Jan.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4759</v>
      </c>
      <c r="G8" s="22">
        <v>4749</v>
      </c>
      <c r="H8" s="22">
        <v>4745</v>
      </c>
      <c r="I8" s="22">
        <v>4748</v>
      </c>
      <c r="J8" s="22">
        <v>4751</v>
      </c>
      <c r="K8" s="22">
        <v>4753</v>
      </c>
      <c r="L8" s="22">
        <v>4744</v>
      </c>
      <c r="M8" s="22">
        <v>4741</v>
      </c>
      <c r="N8" s="22">
        <v>4730</v>
      </c>
      <c r="O8" s="22">
        <v>4751</v>
      </c>
      <c r="P8" s="22">
        <v>4744</v>
      </c>
      <c r="Q8" s="22">
        <v>4730</v>
      </c>
    </row>
    <row r="9" spans="1:17" ht="13.2" x14ac:dyDescent="0.25">
      <c r="A9" s="12"/>
      <c r="B9" s="12"/>
      <c r="D9" s="4" t="s">
        <v>26</v>
      </c>
      <c r="E9" s="9"/>
      <c r="F9" s="20">
        <v>-0.97794423637120076</v>
      </c>
      <c r="G9" s="20">
        <v>-1.1037067888379823</v>
      </c>
      <c r="H9" s="20">
        <v>-1.0633861551292796</v>
      </c>
      <c r="I9" s="20">
        <v>-0.83542188805346029</v>
      </c>
      <c r="J9" s="20">
        <v>-0.83489876852431166</v>
      </c>
      <c r="K9" s="20">
        <v>-0.91723994163018574</v>
      </c>
      <c r="L9" s="20">
        <v>-0.96033402922755329</v>
      </c>
      <c r="M9" s="20">
        <v>-0.89882943143813065</v>
      </c>
      <c r="N9" s="20">
        <v>-1.3350020859407579</v>
      </c>
      <c r="O9" s="20">
        <v>-0.77276524644945255</v>
      </c>
      <c r="P9" s="20">
        <v>-0.96033402922755329</v>
      </c>
      <c r="Q9" s="20">
        <v>-0.94240837696335689</v>
      </c>
    </row>
    <row r="10" spans="1:17" ht="13.2" x14ac:dyDescent="0.25">
      <c r="A10" s="12"/>
      <c r="B10" s="12"/>
      <c r="D10" s="24" t="s">
        <v>50</v>
      </c>
      <c r="E10" s="25"/>
      <c r="F10" s="26">
        <v>-6.4294140778607982</v>
      </c>
      <c r="G10" s="26">
        <v>-6.6443876548063656</v>
      </c>
      <c r="H10" s="26">
        <v>-6.612871481991732</v>
      </c>
      <c r="I10" s="26">
        <v>-6.7007270583611671</v>
      </c>
      <c r="J10" s="26">
        <v>-6.3842364532019644</v>
      </c>
      <c r="K10" s="26">
        <v>-6.3079045929430322</v>
      </c>
      <c r="L10" s="26">
        <v>-6.5957865721598807</v>
      </c>
      <c r="M10" s="26">
        <v>-6.8016512679378849</v>
      </c>
      <c r="N10" s="26">
        <v>-6.9447176864056672</v>
      </c>
      <c r="O10" s="26">
        <v>-6.2549329123914816</v>
      </c>
      <c r="P10" s="26">
        <v>-6.4299802761341169</v>
      </c>
      <c r="Q10" s="26">
        <v>-6.355177192635125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v>4449</v>
      </c>
      <c r="G11" s="22">
        <v>4439</v>
      </c>
      <c r="H11" s="22">
        <v>4516</v>
      </c>
      <c r="I11" s="22">
        <v>4579</v>
      </c>
      <c r="J11" s="22">
        <v>4618</v>
      </c>
      <c r="K11" s="22">
        <v>4625</v>
      </c>
      <c r="L11" s="22">
        <v>4608</v>
      </c>
      <c r="M11" s="22">
        <v>4595</v>
      </c>
      <c r="N11" s="22">
        <v>4578</v>
      </c>
      <c r="O11" s="22">
        <v>4585</v>
      </c>
      <c r="P11" s="22">
        <v>4489</v>
      </c>
      <c r="Q11" s="22">
        <v>4464</v>
      </c>
    </row>
    <row r="12" spans="1:17" ht="13.2" x14ac:dyDescent="0.25">
      <c r="B12" s="12"/>
      <c r="D12" s="4" t="s">
        <v>26</v>
      </c>
      <c r="E12" s="9"/>
      <c r="F12" s="20">
        <v>-0.53655264922871027</v>
      </c>
      <c r="G12" s="20">
        <v>-1.2897487213698042</v>
      </c>
      <c r="H12" s="20">
        <v>-0.81265099934108775</v>
      </c>
      <c r="I12" s="20">
        <v>-1.2081984897518936</v>
      </c>
      <c r="J12" s="20">
        <v>-0.88001717106675414</v>
      </c>
      <c r="K12" s="20">
        <v>-0.98479982873045913</v>
      </c>
      <c r="L12" s="20">
        <v>-0.86058519793459709</v>
      </c>
      <c r="M12" s="20">
        <v>-1.140275387263344</v>
      </c>
      <c r="N12" s="20">
        <v>-1.6330038676407383</v>
      </c>
      <c r="O12" s="20">
        <v>-0.9719222462203021</v>
      </c>
      <c r="P12" s="20">
        <v>-0.86130742049469688</v>
      </c>
      <c r="Q12" s="20">
        <v>-0.88809946714032151</v>
      </c>
    </row>
    <row r="13" spans="1:17" ht="13.2" x14ac:dyDescent="0.25">
      <c r="B13" s="12"/>
      <c r="D13" s="24" t="s">
        <v>50</v>
      </c>
      <c r="E13" s="25"/>
      <c r="F13" s="26">
        <v>-8.4379501955134799</v>
      </c>
      <c r="G13" s="26">
        <v>-8.6061354745727812</v>
      </c>
      <c r="H13" s="26">
        <v>-7.6104746317512308</v>
      </c>
      <c r="I13" s="26">
        <v>-7.8857372762019651</v>
      </c>
      <c r="J13" s="26">
        <v>-7.2318200080353563</v>
      </c>
      <c r="K13" s="26">
        <v>-7.1471592049789194</v>
      </c>
      <c r="L13" s="26">
        <v>-7.7107951131584258</v>
      </c>
      <c r="M13" s="26">
        <v>-8.1183763247350527</v>
      </c>
      <c r="N13" s="26">
        <v>-8.3299959951942384</v>
      </c>
      <c r="O13" s="26">
        <v>-7.709339774557165</v>
      </c>
      <c r="P13" s="26">
        <v>-8.4064476637420995</v>
      </c>
      <c r="Q13" s="26">
        <v>-8.1292447005556738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345935</v>
      </c>
      <c r="G14" s="23">
        <v>346595</v>
      </c>
      <c r="H14" s="23">
        <v>346120</v>
      </c>
      <c r="I14" s="23">
        <v>346234</v>
      </c>
      <c r="J14" s="23">
        <v>347224</v>
      </c>
      <c r="K14" s="23">
        <v>347305</v>
      </c>
      <c r="L14" s="23">
        <v>348046</v>
      </c>
      <c r="M14" s="23">
        <v>348026</v>
      </c>
      <c r="N14" s="23">
        <v>347946</v>
      </c>
      <c r="O14" s="23">
        <v>349548</v>
      </c>
      <c r="P14" s="23">
        <v>349066</v>
      </c>
      <c r="Q14" s="23">
        <v>348307</v>
      </c>
    </row>
    <row r="15" spans="1:17" ht="13.2" x14ac:dyDescent="0.25">
      <c r="B15" s="12"/>
      <c r="D15" s="4" t="s">
        <v>26</v>
      </c>
      <c r="E15" s="9"/>
      <c r="F15" s="20">
        <v>1.848335232307889</v>
      </c>
      <c r="G15" s="20">
        <v>1.3764701408936872</v>
      </c>
      <c r="H15" s="20">
        <v>1.2535287492503642</v>
      </c>
      <c r="I15" s="20">
        <v>1.2270602303259608</v>
      </c>
      <c r="J15" s="20">
        <v>1.2675062267045405</v>
      </c>
      <c r="K15" s="20">
        <v>1.0788770598199022</v>
      </c>
      <c r="L15" s="20">
        <v>0.74477600275564271</v>
      </c>
      <c r="M15" s="20">
        <v>0.87797864908969814</v>
      </c>
      <c r="N15" s="20">
        <v>0.59179124542134787</v>
      </c>
      <c r="O15" s="20">
        <v>0.973487627752192</v>
      </c>
      <c r="P15" s="20">
        <v>0.77312147072069592</v>
      </c>
      <c r="Q15" s="20">
        <v>0.57781268589050683</v>
      </c>
    </row>
    <row r="16" spans="1:17" ht="13.2" x14ac:dyDescent="0.25">
      <c r="B16" s="12"/>
      <c r="D16" s="24" t="s">
        <v>50</v>
      </c>
      <c r="E16" s="25"/>
      <c r="F16" s="26">
        <v>6.6689895685261149</v>
      </c>
      <c r="G16" s="26">
        <v>7.0980520604157959</v>
      </c>
      <c r="H16" s="26">
        <v>6.9740847769312779</v>
      </c>
      <c r="I16" s="26">
        <v>6.8564092118339062</v>
      </c>
      <c r="J16" s="26">
        <v>7.2741821372409134</v>
      </c>
      <c r="K16" s="26">
        <v>7.100675652755811</v>
      </c>
      <c r="L16" s="26">
        <v>7.114477316583006</v>
      </c>
      <c r="M16" s="26">
        <v>7.052971882238225</v>
      </c>
      <c r="N16" s="26">
        <v>6.9757145887713392</v>
      </c>
      <c r="O16" s="26">
        <v>7.5611737482152535</v>
      </c>
      <c r="P16" s="26">
        <v>7.1902128352131598</v>
      </c>
      <c r="Q16" s="26">
        <v>7.1727036640451018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327942</v>
      </c>
      <c r="G17" s="23">
        <v>328371</v>
      </c>
      <c r="H17" s="23">
        <v>330336</v>
      </c>
      <c r="I17" s="23">
        <v>331638</v>
      </c>
      <c r="J17" s="23">
        <v>333047</v>
      </c>
      <c r="K17" s="23">
        <v>332962</v>
      </c>
      <c r="L17" s="23">
        <v>333961</v>
      </c>
      <c r="M17" s="23">
        <v>334160</v>
      </c>
      <c r="N17" s="23">
        <v>333361</v>
      </c>
      <c r="O17" s="23">
        <v>335021</v>
      </c>
      <c r="P17" s="23">
        <v>334006</v>
      </c>
      <c r="Q17" s="23">
        <v>332437</v>
      </c>
    </row>
    <row r="18" spans="2:17" ht="13.2" x14ac:dyDescent="0.25">
      <c r="B18" s="12"/>
      <c r="D18" s="4" t="s">
        <v>26</v>
      </c>
      <c r="E18" s="9"/>
      <c r="F18" s="20">
        <v>2.4761107187720626</v>
      </c>
      <c r="G18" s="20">
        <v>1.4464501419572429</v>
      </c>
      <c r="H18" s="20">
        <v>1.2983667686797418</v>
      </c>
      <c r="I18" s="20">
        <v>1.1217865647840171</v>
      </c>
      <c r="J18" s="20">
        <v>0.81945873948053816</v>
      </c>
      <c r="K18" s="20">
        <v>0.45193444838655239</v>
      </c>
      <c r="L18" s="20">
        <v>0.76426855908371749</v>
      </c>
      <c r="M18" s="20">
        <v>0.92449690273906526</v>
      </c>
      <c r="N18" s="20">
        <v>0.23935170568159947</v>
      </c>
      <c r="O18" s="20">
        <v>0.75758942803351204</v>
      </c>
      <c r="P18" s="20">
        <v>1.0164980568283255</v>
      </c>
      <c r="Q18" s="20">
        <v>0.82739627974972052</v>
      </c>
    </row>
    <row r="19" spans="2:17" ht="13.2" x14ac:dyDescent="0.25">
      <c r="B19" s="12"/>
      <c r="D19" s="24" t="s">
        <v>50</v>
      </c>
      <c r="E19" s="25"/>
      <c r="F19" s="26">
        <v>4.3387792112756784</v>
      </c>
      <c r="G19" s="26">
        <v>4.6267325155328933</v>
      </c>
      <c r="H19" s="26">
        <v>5.0947754213831615</v>
      </c>
      <c r="I19" s="26">
        <v>4.7534816433925329</v>
      </c>
      <c r="J19" s="26">
        <v>5.2464093286353091</v>
      </c>
      <c r="K19" s="26">
        <v>4.9135388570996383</v>
      </c>
      <c r="L19" s="26">
        <v>4.9492162457732576</v>
      </c>
      <c r="M19" s="26">
        <v>5.0038336329013617</v>
      </c>
      <c r="N19" s="26">
        <v>4.9605486042455169</v>
      </c>
      <c r="O19" s="26">
        <v>5.3793576351208969</v>
      </c>
      <c r="P19" s="26">
        <v>5.1454223212795966</v>
      </c>
      <c r="Q19" s="26">
        <v>5.2222271458324059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2024'!F20,IF('2025'!H20="",SUM('2024'!F20:'2024'!G20),IF('2025'!I20="",SUM('2024'!F20:'2024'!H20),IF('2025'!J20="",SUM('2024'!F20:'2024'!I20),IF('2025'!K20="",SUM('2024'!F20:'2024'!J20),IF('2025'!L20="",SUM('2024'!F20:'2024'!K20),IF('2025'!M20="",SUM('2024'!F20:'2024'!L20),IF('2025'!N20="",SUM('2024'!F20:'2024'!M20),IF('2025'!O20="",SUM('2024'!F20:'2024'!N20),IF('2025'!P20="",SUM('2024'!F20:'2024'!O20),IF('2025'!Q20="",SUM('2024'!F20:'2024'!P20),SUM('2024'!F20:'2024'!Q20))))))))))))</f>
        <v>1533144</v>
      </c>
      <c r="F20" s="22">
        <v>1533144</v>
      </c>
      <c r="G20" s="22">
        <v>1587774</v>
      </c>
      <c r="H20" s="22">
        <v>1877602</v>
      </c>
      <c r="I20" s="22">
        <v>2035975</v>
      </c>
      <c r="J20" s="22">
        <v>2242328</v>
      </c>
      <c r="K20" s="22">
        <v>2369358</v>
      </c>
      <c r="L20" s="22">
        <v>2136324</v>
      </c>
      <c r="M20" s="22">
        <v>2242248</v>
      </c>
      <c r="N20" s="22">
        <v>2286789</v>
      </c>
      <c r="O20" s="22">
        <v>2162540</v>
      </c>
      <c r="P20" s="22">
        <v>2132477</v>
      </c>
      <c r="Q20" s="22">
        <v>1902780</v>
      </c>
    </row>
    <row r="21" spans="2:17" ht="13.2" x14ac:dyDescent="0.25">
      <c r="D21" s="4" t="s">
        <v>26</v>
      </c>
      <c r="E21" s="11"/>
      <c r="F21" s="22">
        <v>10</v>
      </c>
      <c r="G21" s="22">
        <v>6.7</v>
      </c>
      <c r="H21" s="22">
        <v>0.8</v>
      </c>
      <c r="I21" s="22">
        <v>5.5</v>
      </c>
      <c r="J21" s="22">
        <v>-3</v>
      </c>
      <c r="K21" s="22">
        <v>7.5</v>
      </c>
      <c r="L21" s="22">
        <v>11.1</v>
      </c>
      <c r="M21" s="22">
        <v>0.3</v>
      </c>
      <c r="N21" s="22">
        <v>-1.9</v>
      </c>
      <c r="O21" s="22">
        <v>3.1</v>
      </c>
      <c r="P21" s="22">
        <v>8.6</v>
      </c>
      <c r="Q21" s="22">
        <v>3.8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2024'!F22,IF('2025'!H22="",SUM('2024'!F22:'2024'!G22),IF('2025'!I22="",SUM('2024'!F22:'2024'!H22),IF('2025'!J22="",SUM('2024'!F22:'2024'!I22),IF('2025'!K22="",SUM('2024'!F22:'2024'!J22),IF('2025'!L22="",SUM('2024'!F22:'2024'!K22),IF('2025'!M22="",SUM('2024'!F22:'2024'!L22),IF('2025'!N22="",SUM('2024'!F22:'2024'!M22),IF('2025'!O22="",SUM('2024'!F22:'2024'!N22),IF('2025'!P22="",SUM('2024'!F22:'2024'!O22),IF('2025'!Q22="",SUM('2024'!F22:'2024'!P22),SUM('2024'!F22:'2024'!Q22))))))))))))</f>
        <v>1193197</v>
      </c>
      <c r="F22" s="22">
        <v>1193197</v>
      </c>
      <c r="G22" s="22">
        <v>1261731</v>
      </c>
      <c r="H22" s="22">
        <v>1499115</v>
      </c>
      <c r="I22" s="22">
        <v>1609183</v>
      </c>
      <c r="J22" s="22">
        <v>1777722</v>
      </c>
      <c r="K22" s="22">
        <v>1725056</v>
      </c>
      <c r="L22" s="22">
        <v>1586863</v>
      </c>
      <c r="M22" s="22">
        <v>1726134</v>
      </c>
      <c r="N22" s="22">
        <v>1830269</v>
      </c>
      <c r="O22" s="22">
        <v>1716075</v>
      </c>
      <c r="P22" s="22">
        <v>1655211</v>
      </c>
      <c r="Q22" s="22">
        <v>1324296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2024'!F23,IF('2025'!H23="",SUM('2024'!F23:'2024'!G23),IF('2025'!I23="",SUM('2024'!F23:'2024'!H23),IF('2025'!J23="",SUM('2024'!F23:'2024'!I23),IF('2025'!K23="",SUM('2024'!F23:'2024'!J23),IF('2025'!L23="",SUM('2024'!F23:'2024'!K23),IF('2025'!M23="",SUM('2024'!F23:'2024'!L23),IF('2025'!N23="",SUM('2024'!F23:'2024'!M23),IF('2025'!O23="",SUM('2024'!F23:'2024'!N23),IF('2025'!P23="",SUM('2024'!F23:'2024'!O23),IF('2025'!Q23="",SUM('2024'!F23:'2024'!P23),SUM('2024'!F23:'2024'!Q23))))))))))))</f>
        <v>339947</v>
      </c>
      <c r="F23" s="22">
        <v>339947</v>
      </c>
      <c r="G23" s="22">
        <v>326043</v>
      </c>
      <c r="H23" s="22">
        <v>378487</v>
      </c>
      <c r="I23" s="22">
        <v>426792</v>
      </c>
      <c r="J23" s="22">
        <v>464606</v>
      </c>
      <c r="K23" s="22">
        <v>644302</v>
      </c>
      <c r="L23" s="22">
        <v>549461</v>
      </c>
      <c r="M23" s="22">
        <v>516114</v>
      </c>
      <c r="N23" s="22">
        <v>456520</v>
      </c>
      <c r="O23" s="22">
        <v>446465</v>
      </c>
      <c r="P23" s="22">
        <v>477266</v>
      </c>
      <c r="Q23" s="22">
        <v>578484</v>
      </c>
    </row>
    <row r="24" spans="2:17" ht="13.2" x14ac:dyDescent="0.25">
      <c r="C24" s="12" t="s">
        <v>27</v>
      </c>
      <c r="D24" s="4" t="s">
        <v>26</v>
      </c>
      <c r="E24" s="11"/>
      <c r="F24" s="22">
        <v>7.7</v>
      </c>
      <c r="G24" s="22">
        <v>7.4</v>
      </c>
      <c r="H24" s="22">
        <v>-0.8</v>
      </c>
      <c r="I24" s="22">
        <v>4.3</v>
      </c>
      <c r="J24" s="22">
        <v>-3.2</v>
      </c>
      <c r="K24" s="22">
        <v>-2.2999999999999998</v>
      </c>
      <c r="L24" s="22">
        <v>7.3</v>
      </c>
      <c r="M24" s="22">
        <v>-1.4</v>
      </c>
      <c r="N24" s="22">
        <v>-3.2</v>
      </c>
      <c r="O24" s="22">
        <v>5</v>
      </c>
      <c r="P24" s="22">
        <v>7.3</v>
      </c>
      <c r="Q24" s="22">
        <v>2.4</v>
      </c>
    </row>
    <row r="25" spans="2:17" ht="13.2" x14ac:dyDescent="0.25">
      <c r="C25" s="12" t="s">
        <v>28</v>
      </c>
      <c r="D25" s="4" t="s">
        <v>26</v>
      </c>
      <c r="E25" s="11"/>
      <c r="F25" s="22">
        <v>19</v>
      </c>
      <c r="G25" s="22">
        <v>4.0999999999999996</v>
      </c>
      <c r="H25" s="22">
        <v>8.1</v>
      </c>
      <c r="I25" s="22">
        <v>10.1</v>
      </c>
      <c r="J25" s="22">
        <v>-2.4</v>
      </c>
      <c r="K25" s="22">
        <v>46.4</v>
      </c>
      <c r="L25" s="22">
        <v>23.6</v>
      </c>
      <c r="M25" s="22">
        <v>6.6</v>
      </c>
      <c r="N25" s="22">
        <v>3.8</v>
      </c>
      <c r="O25" s="22">
        <v>-3.3</v>
      </c>
      <c r="P25" s="22">
        <v>13</v>
      </c>
      <c r="Q25" s="22">
        <v>7.2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2024'!F26,IF('2025'!H26="",SUM('2024'!F26:'2024'!G26),IF('2025'!I26="",SUM('2024'!F26:'2024'!H26),IF('2025'!J26="",SUM('2024'!F26:'2024'!I26),IF('2025'!K26="",SUM('2024'!F26:'2024'!J26),IF('2025'!L26="",SUM('2024'!F26:'2024'!K26),IF('2025'!M26="",SUM('2024'!F26:'2024'!L26),IF('2025'!N26="",SUM('2024'!F26:'2024'!M26),IF('2025'!O26="",SUM('2024'!F26:'2024'!N26),IF('2025'!P26="",SUM('2024'!F26:'2024'!O26),IF('2025'!Q26="",SUM('2024'!F26:'2024'!P26),SUM('2024'!F26:'2024'!Q26))))))))))))</f>
        <v>3494994</v>
      </c>
      <c r="F26" s="22">
        <v>3494994</v>
      </c>
      <c r="G26" s="22">
        <v>3582931</v>
      </c>
      <c r="H26" s="22">
        <v>4225767</v>
      </c>
      <c r="I26" s="22">
        <v>4424997</v>
      </c>
      <c r="J26" s="22">
        <v>4995822</v>
      </c>
      <c r="K26" s="22">
        <v>5266552</v>
      </c>
      <c r="L26" s="22">
        <v>4961911</v>
      </c>
      <c r="M26" s="22">
        <v>5192861</v>
      </c>
      <c r="N26" s="22">
        <v>4925672</v>
      </c>
      <c r="O26" s="22">
        <v>4916709</v>
      </c>
      <c r="P26" s="22">
        <v>4507953</v>
      </c>
      <c r="Q26" s="22">
        <v>4038750</v>
      </c>
    </row>
    <row r="27" spans="2:17" ht="13.2" x14ac:dyDescent="0.25">
      <c r="D27" s="4" t="s">
        <v>26</v>
      </c>
      <c r="E27" s="11"/>
      <c r="F27" s="22">
        <v>6.2</v>
      </c>
      <c r="G27" s="22">
        <v>3.9</v>
      </c>
      <c r="H27" s="22">
        <v>-0.2</v>
      </c>
      <c r="I27" s="22">
        <v>-0.9</v>
      </c>
      <c r="J27" s="22">
        <v>-3.6</v>
      </c>
      <c r="K27" s="22">
        <v>6.5</v>
      </c>
      <c r="L27" s="22">
        <v>6.1</v>
      </c>
      <c r="M27" s="22">
        <v>-0.1</v>
      </c>
      <c r="N27" s="22">
        <v>-3.1</v>
      </c>
      <c r="O27" s="22">
        <v>0.3</v>
      </c>
      <c r="P27" s="22">
        <v>6</v>
      </c>
      <c r="Q27" s="22">
        <v>3.1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2024'!F28,IF('2025'!H28="",SUM('2024'!F28:'2024'!G28),IF('2025'!I28="",SUM('2024'!F28:'2024'!H28),IF('2025'!J28="",SUM('2024'!F28:'2024'!I28),IF('2025'!K28="",SUM('2024'!F28:'2024'!J28),IF('2025'!L28="",SUM('2024'!F28:'2024'!K28),IF('2025'!M28="",SUM('2024'!F28:'2024'!L28),IF('2025'!N28="",SUM('2024'!F28:'2024'!M28),IF('2025'!O28="",SUM('2024'!F28:'2024'!N28),IF('2025'!P28="",SUM('2024'!F28:'2024'!O28),IF('2025'!Q28="",SUM('2024'!F28:'2024'!P28),SUM('2024'!F28:'2024'!Q28))))))))))))</f>
        <v>2789916</v>
      </c>
      <c r="F28" s="22">
        <v>2789916</v>
      </c>
      <c r="G28" s="22">
        <v>2886000</v>
      </c>
      <c r="H28" s="22">
        <v>3460999</v>
      </c>
      <c r="I28" s="22">
        <v>3585201</v>
      </c>
      <c r="J28" s="22">
        <v>4053773</v>
      </c>
      <c r="K28" s="22">
        <v>3924680</v>
      </c>
      <c r="L28" s="22">
        <v>3840576</v>
      </c>
      <c r="M28" s="22">
        <v>4070607</v>
      </c>
      <c r="N28" s="22">
        <v>4018675</v>
      </c>
      <c r="O28" s="22">
        <v>4024934</v>
      </c>
      <c r="P28" s="22">
        <v>3596873</v>
      </c>
      <c r="Q28" s="22">
        <v>2962434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2024'!F29,IF('2025'!H29="",SUM('2024'!F29:'2024'!G29),IF('2025'!I29="",SUM('2024'!F29:'2024'!H29),IF('2025'!J29="",SUM('2024'!F29:'2024'!I29),IF('2025'!K29="",SUM('2024'!F29:'2024'!J29),IF('2025'!L29="",SUM('2024'!F29:'2024'!K29),IF('2025'!M29="",SUM('2024'!F29:'2024'!L29),IF('2025'!N29="",SUM('2024'!F29:'2024'!M29),IF('2025'!O29="",SUM('2024'!F29:'2024'!N29),IF('2025'!P29="",SUM('2024'!F29:'2024'!O29),IF('2025'!Q29="",SUM('2024'!F29:'2024'!P29),SUM('2024'!F29:'2024'!Q29))))))))))))</f>
        <v>705078</v>
      </c>
      <c r="F29" s="22">
        <v>705078</v>
      </c>
      <c r="G29" s="22">
        <v>696931</v>
      </c>
      <c r="H29" s="22">
        <v>764768</v>
      </c>
      <c r="I29" s="22">
        <v>839796</v>
      </c>
      <c r="J29" s="22">
        <v>942049</v>
      </c>
      <c r="K29" s="22">
        <v>1341872</v>
      </c>
      <c r="L29" s="22">
        <v>1121335</v>
      </c>
      <c r="M29" s="22">
        <v>1122254</v>
      </c>
      <c r="N29" s="22">
        <v>906997</v>
      </c>
      <c r="O29" s="22">
        <v>891775</v>
      </c>
      <c r="P29" s="22">
        <v>911080</v>
      </c>
      <c r="Q29" s="22">
        <v>1076316</v>
      </c>
    </row>
    <row r="30" spans="2:17" ht="13.2" x14ac:dyDescent="0.25">
      <c r="C30" s="12" t="s">
        <v>27</v>
      </c>
      <c r="D30" s="4" t="s">
        <v>26</v>
      </c>
      <c r="E30" s="11"/>
      <c r="F30" s="22">
        <v>4.2</v>
      </c>
      <c r="G30" s="22">
        <v>4.9000000000000004</v>
      </c>
      <c r="H30" s="22">
        <v>-0.2</v>
      </c>
      <c r="I30" s="22">
        <v>-2.1</v>
      </c>
      <c r="J30" s="22">
        <v>-3</v>
      </c>
      <c r="K30" s="22">
        <v>-2.4</v>
      </c>
      <c r="L30" s="22">
        <v>3.4</v>
      </c>
      <c r="M30" s="22">
        <v>-0.9</v>
      </c>
      <c r="N30" s="22">
        <v>-3.8</v>
      </c>
      <c r="O30" s="22">
        <v>2.6</v>
      </c>
      <c r="P30" s="22">
        <v>5</v>
      </c>
      <c r="Q30" s="22">
        <v>1.6</v>
      </c>
    </row>
    <row r="31" spans="2:17" ht="13.2" x14ac:dyDescent="0.25">
      <c r="C31" s="12" t="s">
        <v>28</v>
      </c>
      <c r="D31" s="4" t="s">
        <v>26</v>
      </c>
      <c r="E31" s="11"/>
      <c r="F31" s="22">
        <v>14.8</v>
      </c>
      <c r="G31" s="22">
        <v>0.3</v>
      </c>
      <c r="H31" s="22">
        <v>0.1</v>
      </c>
      <c r="I31" s="22">
        <v>4.3</v>
      </c>
      <c r="J31" s="22">
        <v>-6</v>
      </c>
      <c r="K31" s="22" t="s">
        <v>52</v>
      </c>
      <c r="L31" s="22">
        <v>16.8</v>
      </c>
      <c r="M31" s="22">
        <v>3</v>
      </c>
      <c r="N31" s="22">
        <v>0.2</v>
      </c>
      <c r="O31" s="22">
        <v>-9.1999999999999993</v>
      </c>
      <c r="P31" s="22">
        <v>9.6999999999999993</v>
      </c>
      <c r="Q31" s="22">
        <v>7.3</v>
      </c>
    </row>
    <row r="32" spans="2:17" ht="13.2" x14ac:dyDescent="0.25">
      <c r="B32" s="12" t="s">
        <v>30</v>
      </c>
      <c r="D32" s="4" t="s">
        <v>21</v>
      </c>
      <c r="E32" s="11">
        <f>E26/E20</f>
        <v>2.2796253972229614</v>
      </c>
      <c r="F32" s="22">
        <v>2.2999999999999998</v>
      </c>
      <c r="G32" s="22">
        <v>2.2999999999999998</v>
      </c>
      <c r="H32" s="22">
        <v>2.2999999999999998</v>
      </c>
      <c r="I32" s="22">
        <v>2.2000000000000002</v>
      </c>
      <c r="J32" s="22">
        <v>2.2000000000000002</v>
      </c>
      <c r="K32" s="22">
        <v>2.2000000000000002</v>
      </c>
      <c r="L32" s="22">
        <v>2.2999999999999998</v>
      </c>
      <c r="M32" s="22">
        <v>2.2999999999999998</v>
      </c>
      <c r="N32" s="22">
        <v>2.2000000000000002</v>
      </c>
      <c r="O32" s="22">
        <v>2.2999999999999998</v>
      </c>
      <c r="P32" s="22">
        <v>2.1</v>
      </c>
      <c r="Q32" s="22">
        <v>2.1</v>
      </c>
    </row>
    <row r="33" spans="1:17" ht="13.2" x14ac:dyDescent="0.25">
      <c r="B33" s="12" t="s">
        <v>31</v>
      </c>
      <c r="D33" s="4" t="s">
        <v>32</v>
      </c>
      <c r="E33" s="9"/>
      <c r="F33" s="22">
        <v>34.700000000000003</v>
      </c>
      <c r="G33" s="22">
        <v>37.4</v>
      </c>
      <c r="H33" s="22">
        <v>40.299999999999997</v>
      </c>
      <c r="I33" s="22">
        <v>42.9</v>
      </c>
      <c r="J33" s="22">
        <v>44.5</v>
      </c>
      <c r="K33" s="22">
        <v>49.6</v>
      </c>
      <c r="L33" s="22">
        <v>43.8</v>
      </c>
      <c r="M33" s="22">
        <v>45.7</v>
      </c>
      <c r="N33" s="22">
        <v>46.8</v>
      </c>
      <c r="O33" s="22">
        <v>45.4</v>
      </c>
      <c r="P33" s="22">
        <v>44.5</v>
      </c>
      <c r="Q33" s="22">
        <v>39.9</v>
      </c>
    </row>
    <row r="38" spans="1:17" x14ac:dyDescent="0.3">
      <c r="A38" s="1" t="s">
        <v>53</v>
      </c>
    </row>
  </sheetData>
  <mergeCells count="5"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22" activePane="bottomRight" state="frozen"/>
      <selection pane="topRight"/>
      <selection pane="bottomLeft"/>
      <selection pane="bottomRight" activeCell="E7" sqref="E7:E32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tr">
        <f>[1]Tabelle1!$B$1</f>
        <v>Jan. -Jan.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'[2]2023'!F8</f>
        <v>4806</v>
      </c>
      <c r="G8" s="22">
        <f>'[2]2023'!G8</f>
        <v>4802</v>
      </c>
      <c r="H8" s="22">
        <f>'[2]2023'!H8</f>
        <v>4796</v>
      </c>
      <c r="I8" s="22">
        <f>'[2]2023'!I8</f>
        <v>4788</v>
      </c>
      <c r="J8" s="22">
        <f>'[2]2023'!J8</f>
        <v>4791</v>
      </c>
      <c r="K8" s="22">
        <f>'[2]2023'!K8</f>
        <v>4797</v>
      </c>
      <c r="L8" s="22">
        <f>'[2]2023'!L8</f>
        <v>4790</v>
      </c>
      <c r="M8" s="22">
        <f>'[2]2023'!M8</f>
        <v>4784</v>
      </c>
      <c r="N8" s="22">
        <f>'[2]2023'!N8</f>
        <v>4794</v>
      </c>
      <c r="O8" s="22">
        <f>'[2]2023'!O8</f>
        <v>4788</v>
      </c>
      <c r="P8" s="22">
        <f>'[2]2023'!P8</f>
        <v>4790</v>
      </c>
      <c r="Q8" s="22">
        <f>'[2]2023'!Q8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'[2]2023'!F9</f>
        <v>4473</v>
      </c>
      <c r="G11" s="22">
        <f>'[2]2023'!G9</f>
        <v>4497</v>
      </c>
      <c r="H11" s="22">
        <f>'[2]2023'!H9</f>
        <v>4553</v>
      </c>
      <c r="I11" s="22">
        <f>'[2]2023'!I9</f>
        <v>4635</v>
      </c>
      <c r="J11" s="22">
        <f>'[2]2023'!J9</f>
        <v>4659</v>
      </c>
      <c r="K11" s="22">
        <f>'[2]2023'!K9</f>
        <v>4671</v>
      </c>
      <c r="L11" s="22">
        <f>'[2]2023'!L9</f>
        <v>4648</v>
      </c>
      <c r="M11" s="22">
        <f>'[2]2023'!M9</f>
        <v>4648</v>
      </c>
      <c r="N11" s="22">
        <f>'[2]2023'!N9</f>
        <v>4654</v>
      </c>
      <c r="O11" s="22">
        <f>'[2]2023'!O9</f>
        <v>4630</v>
      </c>
      <c r="P11" s="22">
        <f>'[2]2023'!P9</f>
        <v>4528</v>
      </c>
      <c r="Q11" s="22">
        <f>'[2]2023'!Q9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'[2]2023'!F10</f>
        <v>339657</v>
      </c>
      <c r="G14" s="23">
        <f>'[2]2023'!G10</f>
        <v>341889</v>
      </c>
      <c r="H14" s="23">
        <f>'[2]2023'!H10</f>
        <v>341835</v>
      </c>
      <c r="I14" s="23">
        <f>'[2]2023'!I10</f>
        <v>342037</v>
      </c>
      <c r="J14" s="23">
        <f>'[2]2023'!J10</f>
        <v>342878</v>
      </c>
      <c r="K14" s="23">
        <f>'[2]2023'!K10</f>
        <v>343598</v>
      </c>
      <c r="L14" s="23">
        <f>'[2]2023'!L10</f>
        <v>345473</v>
      </c>
      <c r="M14" s="23">
        <f>'[2]2023'!M10</f>
        <v>344997</v>
      </c>
      <c r="N14" s="23">
        <f>'[2]2023'!N10</f>
        <v>345899</v>
      </c>
      <c r="O14" s="23">
        <f>'[2]2023'!O10</f>
        <v>346178</v>
      </c>
      <c r="P14" s="23">
        <f>'[2]2023'!P10</f>
        <v>346388</v>
      </c>
      <c r="Q14" s="23">
        <f>'[2]2023'!Q10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'[2]2023'!F11</f>
        <v>320018</v>
      </c>
      <c r="G17" s="23">
        <f>'[2]2023'!G11</f>
        <v>323689</v>
      </c>
      <c r="H17" s="23">
        <f>'[2]2023'!H11</f>
        <v>326102</v>
      </c>
      <c r="I17" s="23">
        <f>'[2]2023'!I11</f>
        <v>327959</v>
      </c>
      <c r="J17" s="23">
        <f>'[2]2023'!J11</f>
        <v>330340</v>
      </c>
      <c r="K17" s="23">
        <f>'[2]2023'!K11</f>
        <v>331464</v>
      </c>
      <c r="L17" s="23">
        <f>'[2]2023'!L11</f>
        <v>331428</v>
      </c>
      <c r="M17" s="23">
        <f>'[2]2023'!M11</f>
        <v>331099</v>
      </c>
      <c r="N17" s="23">
        <f>'[2]2023'!N11</f>
        <v>332565</v>
      </c>
      <c r="O17" s="23">
        <f>'[2]2023'!O11</f>
        <v>332502</v>
      </c>
      <c r="P17" s="23">
        <f>'[2]2023'!P11</f>
        <v>330645</v>
      </c>
      <c r="Q17" s="23">
        <f>'[2]2023'!Q11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IF('2025'!G20="",'2023'!F20,IF('2025'!H20="",SUM('2023'!F20:'2023'!G20),IF('2025'!I20="",SUM('2023'!F20:'2023'!H20),IF('2025'!J20="",SUM('2023'!F20:'2023'!I20),IF('2025'!K20="",SUM('2023'!F20:'2023'!J20),IF('2025'!L20="",SUM('2023'!F20:'2023'!K20),IF('2025'!M20="",SUM('2023'!F20:'2023'!L20),IF('2025'!N20="",SUM('2023'!F20:'2023'!M20),IF('2025'!O20="",SUM('2023'!F20:'2023'!N20),IF('2025'!P20="",SUM('2023'!F20:'2023'!O20),IF('2025'!Q20="",SUM('2023'!F20:'2023'!P20),SUM('2023'!F20:'2023'!Q20))))))))))))</f>
        <v>1393547</v>
      </c>
      <c r="F20" s="22">
        <f>'[2]2023'!F12</f>
        <v>1393547</v>
      </c>
      <c r="G20" s="22">
        <f>'[2]2023'!G12</f>
        <v>1488099</v>
      </c>
      <c r="H20" s="22">
        <f>'[2]2023'!H12</f>
        <v>1861851</v>
      </c>
      <c r="I20" s="22">
        <f>'[2]2023'!I12</f>
        <v>1930195</v>
      </c>
      <c r="J20" s="22">
        <f>'[2]2023'!J12</f>
        <v>2311998</v>
      </c>
      <c r="K20" s="22">
        <f>'[2]2023'!K12</f>
        <v>2205040</v>
      </c>
      <c r="L20" s="22">
        <f>'[2]2023'!L12</f>
        <v>1923564</v>
      </c>
      <c r="M20" s="22">
        <f>'[2]2023'!M12</f>
        <v>2235747</v>
      </c>
      <c r="N20" s="22">
        <f>'[2]2023'!N12</f>
        <v>2330714</v>
      </c>
      <c r="O20" s="22">
        <f>'[2]2023'!O12</f>
        <v>2096875</v>
      </c>
      <c r="P20" s="22">
        <f>'[2]2023'!P12</f>
        <v>1964385</v>
      </c>
      <c r="Q20" s="22">
        <f>'[2]2023'!Q12</f>
        <v>1833227</v>
      </c>
    </row>
    <row r="21" spans="2:17" ht="13.2" x14ac:dyDescent="0.25">
      <c r="D21" s="4" t="s">
        <v>26</v>
      </c>
      <c r="E21" s="11"/>
      <c r="F21" s="22">
        <f>'[2]2023'!F13</f>
        <v>77.5</v>
      </c>
      <c r="G21" s="22">
        <f>'[2]2023'!G13</f>
        <v>74.3</v>
      </c>
      <c r="H21" s="22">
        <f>'[2]2023'!H13</f>
        <v>49.5</v>
      </c>
      <c r="I21" s="22">
        <f>'[2]2023'!I13</f>
        <v>22.1</v>
      </c>
      <c r="J21" s="22">
        <f>'[2]2023'!J13</f>
        <v>12.5</v>
      </c>
      <c r="K21" s="22">
        <f>'[2]2023'!K13</f>
        <v>6</v>
      </c>
      <c r="L21" s="22">
        <f>'[2]2023'!L13</f>
        <v>0</v>
      </c>
      <c r="M21" s="22">
        <f>'[2]2023'!M13</f>
        <v>3.5</v>
      </c>
      <c r="N21" s="22">
        <f>'[2]2023'!N13</f>
        <v>7.7</v>
      </c>
      <c r="O21" s="22">
        <f>'[2]2023'!O13</f>
        <v>5.9</v>
      </c>
      <c r="P21" s="22">
        <f>'[2]2023'!P13</f>
        <v>7.5</v>
      </c>
      <c r="Q21" s="22">
        <f>'[2]2023'!Q13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IF('2025'!G22="",'2023'!F22,IF('2025'!H22="",SUM('2023'!F22:'2023'!G22),IF('2025'!I22="",SUM('2023'!F22:'2023'!H22),IF('2025'!J22="",SUM('2023'!F22:'2023'!I22),IF('2025'!K22="",SUM('2023'!F22:'2023'!J22),IF('2025'!L22="",SUM('2023'!F22:'2023'!K22),IF('2025'!M22="",SUM('2023'!F22:'2023'!L22),IF('2025'!N22="",SUM('2023'!F22:'2023'!M22),IF('2025'!O22="",SUM('2023'!F22:'2023'!N22),IF('2025'!P22="",SUM('2023'!F22:'2023'!O22),IF('2025'!Q22="",SUM('2023'!F22:'2023'!P22),SUM('2023'!F22:'2023'!Q22))))))))))))</f>
        <v>1107797</v>
      </c>
      <c r="F22" s="22">
        <f>'[2]2023'!F14</f>
        <v>1107797</v>
      </c>
      <c r="G22" s="22">
        <f>'[2]2023'!G14</f>
        <v>1174884</v>
      </c>
      <c r="H22" s="22">
        <f>'[2]2023'!H14</f>
        <v>1511846</v>
      </c>
      <c r="I22" s="22">
        <f>'[2]2023'!I14</f>
        <v>1542610</v>
      </c>
      <c r="J22" s="22">
        <f>'[2]2023'!J14</f>
        <v>1835767</v>
      </c>
      <c r="K22" s="22">
        <f>'[2]2023'!K14</f>
        <v>1765031</v>
      </c>
      <c r="L22" s="22">
        <f>'[2]2023'!L14</f>
        <v>1479009</v>
      </c>
      <c r="M22" s="22">
        <f>'[2]2023'!M14</f>
        <v>1751421</v>
      </c>
      <c r="N22" s="22">
        <f>'[2]2023'!N14</f>
        <v>1890722</v>
      </c>
      <c r="O22" s="22">
        <f>'[2]2023'!O14</f>
        <v>1635065</v>
      </c>
      <c r="P22" s="22">
        <f>'[2]2023'!P14</f>
        <v>1542094</v>
      </c>
      <c r="Q22" s="22">
        <f>'[2]2023'!Q14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IF('2025'!G23="",'2023'!F23,IF('2025'!H23="",SUM('2023'!F23:'2023'!G23),IF('2025'!I23="",SUM('2023'!F23:'2023'!H23),IF('2025'!J23="",SUM('2023'!F23:'2023'!I23),IF('2025'!K23="",SUM('2023'!F23:'2023'!J23),IF('2025'!L23="",SUM('2023'!F23:'2023'!K23),IF('2025'!M23="",SUM('2023'!F23:'2023'!L23),IF('2025'!N23="",SUM('2023'!F23:'2023'!M23),IF('2025'!O23="",SUM('2023'!F23:'2023'!N23),IF('2025'!P23="",SUM('2023'!F23:'2023'!O23),IF('2025'!Q23="",SUM('2023'!F23:'2023'!P23),SUM('2023'!F23:'2023'!Q23))))))))))))</f>
        <v>285750</v>
      </c>
      <c r="F23" s="22">
        <f>'[2]2023'!F15</f>
        <v>285750</v>
      </c>
      <c r="G23" s="22">
        <f>'[2]2023'!G15</f>
        <v>313215</v>
      </c>
      <c r="H23" s="22">
        <f>'[2]2023'!H15</f>
        <v>350005</v>
      </c>
      <c r="I23" s="22">
        <f>'[2]2023'!I15</f>
        <v>387585</v>
      </c>
      <c r="J23" s="22">
        <f>'[2]2023'!J15</f>
        <v>476231</v>
      </c>
      <c r="K23" s="22">
        <f>'[2]2023'!K15</f>
        <v>440009</v>
      </c>
      <c r="L23" s="22">
        <f>'[2]2023'!L15</f>
        <v>444555</v>
      </c>
      <c r="M23" s="22">
        <f>'[2]2023'!M15</f>
        <v>484326</v>
      </c>
      <c r="N23" s="22">
        <f>'[2]2023'!N15</f>
        <v>439992</v>
      </c>
      <c r="O23" s="22">
        <f>'[2]2023'!O15</f>
        <v>461810</v>
      </c>
      <c r="P23" s="22">
        <f>'[2]2023'!P15</f>
        <v>422291</v>
      </c>
      <c r="Q23" s="22">
        <f>'[2]2023'!Q15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'[2]2023'!F16</f>
        <v>72.2</v>
      </c>
      <c r="G24" s="22">
        <f>'[2]2023'!G16</f>
        <v>66.900000000000006</v>
      </c>
      <c r="H24" s="22">
        <f>'[2]2023'!H16</f>
        <v>43.9</v>
      </c>
      <c r="I24" s="22">
        <f>'[2]2023'!I16</f>
        <v>18.5</v>
      </c>
      <c r="J24" s="22">
        <f>'[2]2023'!J16</f>
        <v>8.4</v>
      </c>
      <c r="K24" s="22">
        <f>'[2]2023'!K16</f>
        <v>2.7</v>
      </c>
      <c r="L24" s="22">
        <f>'[2]2023'!L16</f>
        <v>-2.8</v>
      </c>
      <c r="M24" s="22">
        <f>'[2]2023'!M16</f>
        <v>1.7</v>
      </c>
      <c r="N24" s="22">
        <f>'[2]2023'!N16</f>
        <v>6.8</v>
      </c>
      <c r="O24" s="22">
        <f>'[2]2023'!O16</f>
        <v>3.6</v>
      </c>
      <c r="P24" s="22">
        <f>'[2]2023'!P16</f>
        <v>6.8</v>
      </c>
      <c r="Q24" s="22">
        <f>'[2]2023'!Q16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'[2]2023'!F17</f>
        <v>101.6</v>
      </c>
      <c r="G25" s="22">
        <f>'[2]2023'!G17</f>
        <v>108.7</v>
      </c>
      <c r="H25" s="22">
        <f>'[2]2023'!H17</f>
        <v>79.7</v>
      </c>
      <c r="I25" s="22">
        <f>'[2]2023'!I17</f>
        <v>39.1</v>
      </c>
      <c r="J25" s="22">
        <f>'[2]2023'!J17</f>
        <v>31.4</v>
      </c>
      <c r="K25" s="22">
        <f>'[2]2023'!K17</f>
        <v>21.8</v>
      </c>
      <c r="L25" s="22">
        <f>'[2]2023'!L17</f>
        <v>10.7</v>
      </c>
      <c r="M25" s="22">
        <f>'[2]2023'!M17</f>
        <v>10.4</v>
      </c>
      <c r="N25" s="22">
        <f>'[2]2023'!N17</f>
        <v>12</v>
      </c>
      <c r="O25" s="22">
        <f>'[2]2023'!O17</f>
        <v>15</v>
      </c>
      <c r="P25" s="22">
        <f>'[2]2023'!P17</f>
        <v>10.5</v>
      </c>
      <c r="Q25" s="22">
        <f>'[2]2023'!Q17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IF('2025'!G26="",'2023'!F26,IF('2025'!H26="",SUM('2023'!F26:'2023'!G26),IF('2025'!I26="",SUM('2023'!F26:'2023'!H26),IF('2025'!J26="",SUM('2023'!F26:'2023'!I26),IF('2025'!K26="",SUM('2023'!F26:'2023'!J26),IF('2025'!L26="",SUM('2023'!F26:'2023'!K26),IF('2025'!M26="",SUM('2023'!F26:'2023'!L26),IF('2025'!N26="",SUM('2023'!F26:'2023'!M26),IF('2025'!O26="",SUM('2023'!F26:'2023'!N26),IF('2025'!P26="",SUM('2023'!F26:'2023'!O26),IF('2025'!Q26="",SUM('2023'!F26:'2023'!P26),SUM('2023'!F26:'2023'!Q26))))))))))))</f>
        <v>3292298</v>
      </c>
      <c r="F26" s="22">
        <f>'[2]2023'!F18</f>
        <v>3292298</v>
      </c>
      <c r="G26" s="22">
        <f>'[2]2023'!G18</f>
        <v>3447002</v>
      </c>
      <c r="H26" s="22">
        <f>'[2]2023'!H18</f>
        <v>4233560</v>
      </c>
      <c r="I26" s="22">
        <f>'[2]2023'!I18</f>
        <v>4466714</v>
      </c>
      <c r="J26" s="22">
        <f>'[2]2023'!J18</f>
        <v>5183027</v>
      </c>
      <c r="K26" s="22">
        <f>'[2]2023'!K18</f>
        <v>4946921</v>
      </c>
      <c r="L26" s="22">
        <f>'[2]2023'!L18</f>
        <v>4675531</v>
      </c>
      <c r="M26" s="22">
        <f>'[2]2023'!M18</f>
        <v>5195621</v>
      </c>
      <c r="N26" s="22">
        <f>'[2]2023'!N18</f>
        <v>5080789</v>
      </c>
      <c r="O26" s="22">
        <f>'[2]2023'!O18</f>
        <v>4904256</v>
      </c>
      <c r="P26" s="22">
        <f>'[2]2023'!P18</f>
        <v>4254751</v>
      </c>
      <c r="Q26" s="22">
        <f>'[2]2023'!Q18</f>
        <v>3918745</v>
      </c>
    </row>
    <row r="27" spans="2:17" ht="13.2" x14ac:dyDescent="0.25">
      <c r="D27" s="4" t="s">
        <v>26</v>
      </c>
      <c r="E27" s="11"/>
      <c r="F27" s="22">
        <f>'[2]2023'!F19</f>
        <v>54.3</v>
      </c>
      <c r="G27" s="22">
        <f>'[2]2023'!G19</f>
        <v>54.6</v>
      </c>
      <c r="H27" s="22">
        <f>'[2]2023'!H19</f>
        <v>38.200000000000003</v>
      </c>
      <c r="I27" s="22">
        <f>'[2]2023'!I19</f>
        <v>17.8</v>
      </c>
      <c r="J27" s="22">
        <f>'[2]2023'!J19</f>
        <v>12.4</v>
      </c>
      <c r="K27" s="22">
        <f>'[2]2023'!K19</f>
        <v>5</v>
      </c>
      <c r="L27" s="22">
        <f>'[2]2023'!L19</f>
        <v>0.9</v>
      </c>
      <c r="M27" s="22">
        <f>'[2]2023'!M19</f>
        <v>3</v>
      </c>
      <c r="N27" s="22">
        <f>'[2]2023'!N19</f>
        <v>4.5999999999999996</v>
      </c>
      <c r="O27" s="22">
        <f>'[2]2023'!O19</f>
        <v>2.9</v>
      </c>
      <c r="P27" s="22">
        <f>'[2]2023'!P19</f>
        <v>5</v>
      </c>
      <c r="Q27" s="22">
        <f>'[2]2023'!Q19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IF('2025'!G28="",'2023'!F28,IF('2025'!H28="",SUM('2023'!F28:'2023'!G28),IF('2025'!I28="",SUM('2023'!F28:'2023'!H28),IF('2025'!J28="",SUM('2023'!F28:'2023'!I28),IF('2025'!K28="",SUM('2023'!F28:'2023'!J28),IF('2025'!L28="",SUM('2023'!F28:'2023'!K28),IF('2025'!M28="",SUM('2023'!F28:'2023'!L28),IF('2025'!N28="",SUM('2023'!F28:'2023'!M28),IF('2025'!O28="",SUM('2023'!F28:'2023'!N28),IF('2025'!P28="",SUM('2023'!F28:'2023'!O28),IF('2025'!Q28="",SUM('2023'!F28:'2023'!P28),SUM('2023'!F28:'2023'!Q28))))))))))))</f>
        <v>2678117</v>
      </c>
      <c r="F28" s="22">
        <f>'[2]2023'!F20</f>
        <v>2678117</v>
      </c>
      <c r="G28" s="22">
        <f>'[2]2023'!G20</f>
        <v>2751902</v>
      </c>
      <c r="H28" s="22">
        <f>'[2]2023'!H20</f>
        <v>3469238</v>
      </c>
      <c r="I28" s="22">
        <f>'[2]2023'!I20</f>
        <v>3661668</v>
      </c>
      <c r="J28" s="22">
        <f>'[2]2023'!J20</f>
        <v>4181287</v>
      </c>
      <c r="K28" s="22">
        <f>'[2]2023'!K20</f>
        <v>4020821</v>
      </c>
      <c r="L28" s="22">
        <f>'[2]2023'!L20</f>
        <v>3715596</v>
      </c>
      <c r="M28" s="22">
        <f>'[2]2023'!M20</f>
        <v>4106472</v>
      </c>
      <c r="N28" s="22">
        <f>'[2]2023'!N20</f>
        <v>4175253</v>
      </c>
      <c r="O28" s="22">
        <f>'[2]2023'!O20</f>
        <v>3921912</v>
      </c>
      <c r="P28" s="22">
        <f>'[2]2023'!P20</f>
        <v>3424403</v>
      </c>
      <c r="Q28" s="22">
        <f>'[2]2023'!Q20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IF('2025'!G29="",'2023'!F29,IF('2025'!H29="",SUM('2023'!F29:'2023'!G29),IF('2025'!I29="",SUM('2023'!F29:'2023'!H29),IF('2025'!J29="",SUM('2023'!F29:'2023'!I29),IF('2025'!K29="",SUM('2023'!F29:'2023'!J29),IF('2025'!L29="",SUM('2023'!F29:'2023'!K29),IF('2025'!M29="",SUM('2023'!F29:'2023'!L29),IF('2025'!N29="",SUM('2023'!F29:'2023'!M29),IF('2025'!O29="",SUM('2023'!F29:'2023'!N29),IF('2025'!P29="",SUM('2023'!F29:'2023'!O29),IF('2025'!Q29="",SUM('2023'!F29:'2023'!P29),SUM('2023'!F29:'2023'!Q29))))))))))))</f>
        <v>614181</v>
      </c>
      <c r="F29" s="22">
        <f>'[2]2023'!F21</f>
        <v>614181</v>
      </c>
      <c r="G29" s="22">
        <f>'[2]2023'!G21</f>
        <v>695100</v>
      </c>
      <c r="H29" s="22">
        <f>'[2]2023'!H21</f>
        <v>764322</v>
      </c>
      <c r="I29" s="22">
        <f>'[2]2023'!I21</f>
        <v>805046</v>
      </c>
      <c r="J29" s="22">
        <f>'[2]2023'!J21</f>
        <v>1001740</v>
      </c>
      <c r="K29" s="22">
        <f>'[2]2023'!K21</f>
        <v>926100</v>
      </c>
      <c r="L29" s="22">
        <f>'[2]2023'!L21</f>
        <v>959935</v>
      </c>
      <c r="M29" s="22">
        <f>'[2]2023'!M21</f>
        <v>1089149</v>
      </c>
      <c r="N29" s="22">
        <f>'[2]2023'!N21</f>
        <v>905536</v>
      </c>
      <c r="O29" s="22">
        <f>'[2]2023'!O21</f>
        <v>982344</v>
      </c>
      <c r="P29" s="22">
        <f>'[2]2023'!P21</f>
        <v>830348</v>
      </c>
      <c r="Q29" s="22">
        <f>'[2]2023'!Q21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'[2]2023'!F22</f>
        <v>47.9</v>
      </c>
      <c r="G30" s="22">
        <f>'[2]2023'!G22</f>
        <v>46.8</v>
      </c>
      <c r="H30" s="22">
        <f>'[2]2023'!H22</f>
        <v>32.1</v>
      </c>
      <c r="I30" s="22">
        <f>'[2]2023'!I22</f>
        <v>14.4</v>
      </c>
      <c r="J30" s="22">
        <f>'[2]2023'!J22</f>
        <v>8.6</v>
      </c>
      <c r="K30" s="22">
        <f>'[2]2023'!K22</f>
        <v>1.8</v>
      </c>
      <c r="L30" s="22">
        <f>'[2]2023'!L22</f>
        <v>-1.2</v>
      </c>
      <c r="M30" s="22">
        <f>'[2]2023'!M22</f>
        <v>1.1000000000000001</v>
      </c>
      <c r="N30" s="22">
        <f>'[2]2023'!N22</f>
        <v>4</v>
      </c>
      <c r="O30" s="22">
        <f>'[2]2023'!O22</f>
        <v>1.2</v>
      </c>
      <c r="P30" s="22">
        <f>'[2]2023'!P22</f>
        <v>4.7</v>
      </c>
      <c r="Q30" s="22">
        <f>'[2]2023'!Q22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'[2]2023'!F23</f>
        <v>89.9</v>
      </c>
      <c r="G31" s="22">
        <f>'[2]2023'!G23</f>
        <v>96.3</v>
      </c>
      <c r="H31" s="22">
        <f>'[2]2023'!H23</f>
        <v>75</v>
      </c>
      <c r="I31" s="22">
        <f>'[2]2023'!I23</f>
        <v>36.1</v>
      </c>
      <c r="J31" s="22">
        <f>'[2]2023'!J23</f>
        <v>31.6</v>
      </c>
      <c r="K31" s="22">
        <f>'[2]2023'!K23</f>
        <v>22.1</v>
      </c>
      <c r="L31" s="22">
        <f>'[2]2023'!L23</f>
        <v>9.6</v>
      </c>
      <c r="M31" s="22">
        <f>'[2]2023'!M23</f>
        <v>10.6</v>
      </c>
      <c r="N31" s="22">
        <f>'[2]2023'!N23</f>
        <v>7.5</v>
      </c>
      <c r="O31" s="22">
        <f>'[2]2023'!O23</f>
        <v>10.3</v>
      </c>
      <c r="P31" s="22">
        <f>'[2]2023'!P23</f>
        <v>6.5</v>
      </c>
      <c r="Q31" s="22">
        <f>'[2]2023'!Q23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2.3625310090007727</v>
      </c>
      <c r="F32" s="22">
        <f>'[2]2023'!F24</f>
        <v>2.4</v>
      </c>
      <c r="G32" s="22">
        <f>'[2]2023'!G24</f>
        <v>2.2999999999999998</v>
      </c>
      <c r="H32" s="22">
        <f>'[2]2023'!H24</f>
        <v>2.2999999999999998</v>
      </c>
      <c r="I32" s="22">
        <f>'[2]2023'!I24</f>
        <v>2.2999999999999998</v>
      </c>
      <c r="J32" s="22">
        <f>'[2]2023'!J24</f>
        <v>2.2000000000000002</v>
      </c>
      <c r="K32" s="22">
        <f>'[2]2023'!K24</f>
        <v>2.2000000000000002</v>
      </c>
      <c r="L32" s="22">
        <f>'[2]2023'!L24</f>
        <v>2.4</v>
      </c>
      <c r="M32" s="22">
        <f>'[2]2023'!M24</f>
        <v>2.2999999999999998</v>
      </c>
      <c r="N32" s="22">
        <f>'[2]2023'!N24</f>
        <v>2.2000000000000002</v>
      </c>
      <c r="O32" s="22">
        <f>'[2]2023'!O24</f>
        <v>2.2999999999999998</v>
      </c>
      <c r="P32" s="22">
        <f>'[2]2023'!P24</f>
        <v>2.2000000000000002</v>
      </c>
      <c r="Q32" s="22">
        <f>'[2]2023'!Q24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'[2]2023'!F25</f>
        <v>33.6</v>
      </c>
      <c r="G33" s="22">
        <f>'[2]2023'!G25</f>
        <v>37.799999999999997</v>
      </c>
      <c r="H33" s="22">
        <f>'[2]2023'!H25</f>
        <v>41.5</v>
      </c>
      <c r="I33" s="22">
        <f>'[2]2023'!I25</f>
        <v>43.1</v>
      </c>
      <c r="J33" s="22">
        <f>'[2]2023'!J25</f>
        <v>47.1</v>
      </c>
      <c r="K33" s="22">
        <f>'[2]2023'!K25</f>
        <v>46.1</v>
      </c>
      <c r="L33" s="22">
        <f>'[2]2023'!L25</f>
        <v>41.5</v>
      </c>
      <c r="M33" s="22">
        <f>'[2]2023'!M25</f>
        <v>46.8</v>
      </c>
      <c r="N33" s="22">
        <f>'[2]2023'!N25</f>
        <v>48.3</v>
      </c>
      <c r="O33" s="22">
        <f>'[2]2023'!O25</f>
        <v>45.9</v>
      </c>
      <c r="P33" s="22">
        <f>'[2]2023'!P25</f>
        <v>42.6</v>
      </c>
      <c r="Q33" s="22">
        <f>'[2]2023'!Q25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'[3]Jan.-Dez. 2022'!F8</f>
        <v>4906</v>
      </c>
      <c r="G8" s="22">
        <f>'[3]Jan.-Dez. 2022'!G8</f>
        <v>4904</v>
      </c>
      <c r="H8" s="22">
        <f>'[3]Jan.-Dez. 2022'!H8</f>
        <v>4899</v>
      </c>
      <c r="I8" s="22">
        <f>'[3]Jan.-Dez. 2022'!I8</f>
        <v>4897</v>
      </c>
      <c r="J8" s="22">
        <f>'[3]Jan.-Dez. 2022'!J8</f>
        <v>4910</v>
      </c>
      <c r="K8" s="22">
        <f>'[3]Jan.-Dez. 2022'!K8</f>
        <v>4900</v>
      </c>
      <c r="L8" s="22">
        <f>'[3]Jan.-Dez. 2022'!L8</f>
        <v>4892</v>
      </c>
      <c r="M8" s="22">
        <f>'[3]Jan.-Dez. 2022'!M8</f>
        <v>4878</v>
      </c>
      <c r="N8" s="22">
        <f>'[3]Jan.-Dez. 2022'!N8</f>
        <v>4866</v>
      </c>
      <c r="O8" s="22">
        <f>'[3]Jan.-Dez. 2022'!O8</f>
        <v>4859</v>
      </c>
      <c r="P8" s="22">
        <f>'[3]Jan.-Dez. 2022'!P8</f>
        <v>4862</v>
      </c>
      <c r="Q8" s="22">
        <f>'[3]Jan.-Dez.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'[3]Jan.-Dez. 2022'!F9</f>
        <v>4532</v>
      </c>
      <c r="G11" s="22">
        <f>'[3]Jan.-Dez. 2022'!G9</f>
        <v>4526</v>
      </c>
      <c r="H11" s="22">
        <f>'[3]Jan.-Dez. 2022'!H9</f>
        <v>4596</v>
      </c>
      <c r="I11" s="22">
        <f>'[3]Jan.-Dez. 2022'!I9</f>
        <v>4673</v>
      </c>
      <c r="J11" s="22">
        <f>'[3]Jan.-Dez. 2022'!J9</f>
        <v>4719</v>
      </c>
      <c r="K11" s="22">
        <f>'[3]Jan.-Dez. 2022'!K9</f>
        <v>4731</v>
      </c>
      <c r="L11" s="22">
        <f>'[3]Jan.-Dez. 2022'!L9</f>
        <v>4735</v>
      </c>
      <c r="M11" s="22">
        <f>'[3]Jan.-Dez. 2022'!M9</f>
        <v>4721</v>
      </c>
      <c r="N11" s="22">
        <f>'[3]Jan.-Dez. 2022'!N9</f>
        <v>4721</v>
      </c>
      <c r="O11" s="22">
        <f>'[3]Jan.-Dez. 2022'!O9</f>
        <v>4691</v>
      </c>
      <c r="P11" s="22">
        <f>'[3]Jan.-Dez. 2022'!P9</f>
        <v>4594</v>
      </c>
      <c r="Q11" s="22">
        <f>'[3]Jan.-Dez.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'[3]Jan.-Dez. 2022'!F10</f>
        <v>330150</v>
      </c>
      <c r="G14" s="23">
        <f>'[3]Jan.-Dez. 2022'!G10</f>
        <v>330508</v>
      </c>
      <c r="H14" s="23">
        <f>'[3]Jan.-Dez. 2022'!H10</f>
        <v>332965</v>
      </c>
      <c r="I14" s="23">
        <f>'[3]Jan.-Dez. 2022'!I10</f>
        <v>333799</v>
      </c>
      <c r="J14" s="23">
        <f>'[3]Jan.-Dez. 2022'!J10</f>
        <v>334932</v>
      </c>
      <c r="K14" s="23">
        <f>'[3]Jan.-Dez. 2022'!K10</f>
        <v>335964</v>
      </c>
      <c r="L14" s="23">
        <f>'[3]Jan.-Dez. 2022'!L10</f>
        <v>336679</v>
      </c>
      <c r="M14" s="23">
        <f>'[3]Jan.-Dez. 2022'!M10</f>
        <v>336571</v>
      </c>
      <c r="N14" s="23">
        <f>'[3]Jan.-Dez. 2022'!N10</f>
        <v>336714</v>
      </c>
      <c r="O14" s="23">
        <f>'[3]Jan.-Dez. 2022'!O10</f>
        <v>336351</v>
      </c>
      <c r="P14" s="23">
        <f>'[3]Jan.-Dez. 2022'!P10</f>
        <v>337644</v>
      </c>
      <c r="Q14" s="23">
        <f>'[3]Jan.-Dez.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'[3]Jan.-Dez. 2022'!F11</f>
        <v>307474</v>
      </c>
      <c r="G17" s="23">
        <f>'[3]Jan.-Dez. 2022'!G11</f>
        <v>308344</v>
      </c>
      <c r="H17" s="23">
        <f>'[3]Jan.-Dez. 2022'!H11</f>
        <v>314376</v>
      </c>
      <c r="I17" s="23">
        <f>'[3]Jan.-Dez. 2022'!I11</f>
        <v>316259</v>
      </c>
      <c r="J17" s="23">
        <f>'[3]Jan.-Dez. 2022'!J11</f>
        <v>319578</v>
      </c>
      <c r="K17" s="23">
        <f>'[3]Jan.-Dez. 2022'!K11</f>
        <v>322121</v>
      </c>
      <c r="L17" s="23">
        <f>'[3]Jan.-Dez. 2022'!L11</f>
        <v>322530</v>
      </c>
      <c r="M17" s="23">
        <f>'[3]Jan.-Dez. 2022'!M11</f>
        <v>322531</v>
      </c>
      <c r="N17" s="23">
        <f>'[3]Jan.-Dez. 2022'!N11</f>
        <v>323502</v>
      </c>
      <c r="O17" s="23">
        <f>'[3]Jan.-Dez. 2022'!O11</f>
        <v>322709</v>
      </c>
      <c r="P17" s="23">
        <f>'[3]Jan.-Dez. 2022'!P11</f>
        <v>321628</v>
      </c>
      <c r="Q17" s="23">
        <f>'[3]Jan.-Dez.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'[3]Jan.-Dez. 2022'!F12</f>
        <v>784878</v>
      </c>
      <c r="G20" s="22">
        <f>'[3]Jan.-Dez. 2022'!G12</f>
        <v>853994</v>
      </c>
      <c r="H20" s="22">
        <f>'[3]Jan.-Dez. 2022'!H12</f>
        <v>1245132</v>
      </c>
      <c r="I20" s="22">
        <f>'[3]Jan.-Dez. 2022'!I12</f>
        <v>1580820</v>
      </c>
      <c r="J20" s="22">
        <f>'[3]Jan.-Dez. 2022'!J12</f>
        <v>2056002</v>
      </c>
      <c r="K20" s="22">
        <f>'[3]Jan.-Dez. 2022'!K12</f>
        <v>2079702</v>
      </c>
      <c r="L20" s="22">
        <f>'[3]Jan.-Dez. 2022'!L12</f>
        <v>1922751</v>
      </c>
      <c r="M20" s="22">
        <f>'[3]Jan.-Dez. 2022'!M12</f>
        <v>2160887</v>
      </c>
      <c r="N20" s="22">
        <f>'[3]Jan.-Dez. 2022'!N12</f>
        <v>2163276</v>
      </c>
      <c r="O20" s="22">
        <f>'[3]Jan.-Dez. 2022'!O12</f>
        <v>1980522</v>
      </c>
      <c r="P20" s="22">
        <f>'[3]Jan.-Dez. 2022'!P12</f>
        <v>1826516</v>
      </c>
      <c r="Q20" s="22">
        <f>'[3]Jan.-Dez. 2022'!Q12</f>
        <v>1668724</v>
      </c>
    </row>
    <row r="21" spans="2:17" ht="13.2" x14ac:dyDescent="0.25">
      <c r="D21" s="4" t="s">
        <v>26</v>
      </c>
      <c r="E21" s="11"/>
      <c r="F21" s="22">
        <f>'[3]Jan.-Dez. 2022'!F13</f>
        <v>253.8</v>
      </c>
      <c r="G21" s="22">
        <f>'[3]Jan.-Dez. 2022'!G13</f>
        <v>251.7</v>
      </c>
      <c r="H21" s="22">
        <f>'[3]Jan.-Dez. 2022'!H13</f>
        <v>270.89999999999998</v>
      </c>
      <c r="I21" s="22">
        <f>'[3]Jan.-Dez. 2022'!I13</f>
        <v>429.6</v>
      </c>
      <c r="J21" s="22">
        <f>'[3]Jan.-Dez. 2022'!J13</f>
        <v>404.9</v>
      </c>
      <c r="K21" s="22">
        <f>'[3]Jan.-Dez. 2022'!K13</f>
        <v>141.69999999999999</v>
      </c>
      <c r="L21" s="22">
        <f>'[3]Jan.-Dez. 2022'!L13</f>
        <v>50.4</v>
      </c>
      <c r="M21" s="22">
        <f>'[3]Jan.-Dez. 2022'!M13</f>
        <v>30.7</v>
      </c>
      <c r="N21" s="22">
        <f>'[3]Jan.-Dez. 2022'!N13</f>
        <v>28.2</v>
      </c>
      <c r="O21" s="22">
        <f>'[3]Jan.-Dez. 2022'!O13</f>
        <v>13.4</v>
      </c>
      <c r="P21" s="22">
        <f>'[3]Jan.-Dez. 2022'!P13</f>
        <v>30.6</v>
      </c>
      <c r="Q21" s="22">
        <f>'[3]Jan.-Dez.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'[3]Jan.-Dez. 2022'!F14</f>
        <v>643153</v>
      </c>
      <c r="G22" s="22">
        <f>'[3]Jan.-Dez. 2022'!G14</f>
        <v>703889</v>
      </c>
      <c r="H22" s="22">
        <f>'[3]Jan.-Dez. 2022'!H14</f>
        <v>1050336</v>
      </c>
      <c r="I22" s="22">
        <f>'[3]Jan.-Dez. 2022'!I14</f>
        <v>1302115</v>
      </c>
      <c r="J22" s="22">
        <f>'[3]Jan.-Dez. 2022'!J14</f>
        <v>1693460</v>
      </c>
      <c r="K22" s="22">
        <f>'[3]Jan.-Dez. 2022'!K14</f>
        <v>1718354</v>
      </c>
      <c r="L22" s="22">
        <f>'[3]Jan.-Dez. 2022'!L14</f>
        <v>1521171</v>
      </c>
      <c r="M22" s="22">
        <f>'[3]Jan.-Dez. 2022'!M14</f>
        <v>1722215</v>
      </c>
      <c r="N22" s="22">
        <f>'[3]Jan.-Dez. 2022'!N14</f>
        <v>1770276</v>
      </c>
      <c r="O22" s="22">
        <f>'[3]Jan.-Dez. 2022'!O14</f>
        <v>1578790</v>
      </c>
      <c r="P22" s="22">
        <f>'[3]Jan.-Dez. 2022'!P14</f>
        <v>1444254</v>
      </c>
      <c r="Q22" s="22">
        <f>'[3]Jan.-Dez.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'[3]Jan.-Dez. 2022'!F15</f>
        <v>141725</v>
      </c>
      <c r="G23" s="22">
        <f>'[3]Jan.-Dez. 2022'!G15</f>
        <v>150105</v>
      </c>
      <c r="H23" s="22">
        <f>'[3]Jan.-Dez. 2022'!H15</f>
        <v>194796</v>
      </c>
      <c r="I23" s="22">
        <f>'[3]Jan.-Dez. 2022'!I15</f>
        <v>278705</v>
      </c>
      <c r="J23" s="22">
        <f>'[3]Jan.-Dez. 2022'!J15</f>
        <v>362542</v>
      </c>
      <c r="K23" s="22">
        <f>'[3]Jan.-Dez. 2022'!K15</f>
        <v>361348</v>
      </c>
      <c r="L23" s="22">
        <f>'[3]Jan.-Dez. 2022'!L15</f>
        <v>401580</v>
      </c>
      <c r="M23" s="22">
        <f>'[3]Jan.-Dez. 2022'!M15</f>
        <v>438672</v>
      </c>
      <c r="N23" s="22">
        <f>'[3]Jan.-Dez. 2022'!N15</f>
        <v>393000</v>
      </c>
      <c r="O23" s="22">
        <f>'[3]Jan.-Dez. 2022'!O15</f>
        <v>401732</v>
      </c>
      <c r="P23" s="22">
        <f>'[3]Jan.-Dez. 2022'!P15</f>
        <v>382262</v>
      </c>
      <c r="Q23" s="22">
        <f>'[3]Jan.-Dez.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'[3]Jan.-Dez. 2022'!F16</f>
        <v>227.3</v>
      </c>
      <c r="G24" s="22">
        <f>'[3]Jan.-Dez. 2022'!G16</f>
        <v>225.7</v>
      </c>
      <c r="H24" s="22">
        <f>'[3]Jan.-Dez. 2022'!H16</f>
        <v>252.3</v>
      </c>
      <c r="I24" s="22">
        <f>'[3]Jan.-Dez. 2022'!I16</f>
        <v>393.6</v>
      </c>
      <c r="J24" s="22">
        <f>'[3]Jan.-Dez. 2022'!J16</f>
        <v>363.7</v>
      </c>
      <c r="K24" s="22">
        <f>'[3]Jan.-Dez. 2022'!K16</f>
        <v>121.2</v>
      </c>
      <c r="L24" s="22">
        <f>'[3]Jan.-Dez. 2022'!L16</f>
        <v>37.700000000000003</v>
      </c>
      <c r="M24" s="22">
        <f>'[3]Jan.-Dez. 2022'!M16</f>
        <v>21.3</v>
      </c>
      <c r="N24" s="22">
        <f>'[3]Jan.-Dez. 2022'!N16</f>
        <v>22.5</v>
      </c>
      <c r="O24" s="22">
        <f>'[3]Jan.-Dez. 2022'!O16</f>
        <v>7.9</v>
      </c>
      <c r="P24" s="22">
        <f>'[3]Jan.-Dez. 2022'!P16</f>
        <v>24.8</v>
      </c>
      <c r="Q24" s="22">
        <f>'[3]Jan.-Dez.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'[3]Jan.-Dez. 2022'!F17</f>
        <v>460.1</v>
      </c>
      <c r="G25" s="22">
        <f>'[3]Jan.-Dez. 2022'!G17</f>
        <v>462.4</v>
      </c>
      <c r="H25" s="22">
        <f>'[3]Jan.-Dez. 2022'!H17</f>
        <v>419</v>
      </c>
      <c r="I25" s="22">
        <f>'[3]Jan.-Dez. 2022'!I17</f>
        <v>703.9</v>
      </c>
      <c r="J25" s="22">
        <f>'[3]Jan.-Dez. 2022'!J17</f>
        <v>763.1</v>
      </c>
      <c r="K25" s="22">
        <f>'[3]Jan.-Dez. 2022'!K17</f>
        <v>332</v>
      </c>
      <c r="L25" s="22">
        <f>'[3]Jan.-Dez. 2022'!L17</f>
        <v>130.6</v>
      </c>
      <c r="M25" s="22">
        <f>'[3]Jan.-Dez. 2022'!M17</f>
        <v>87.6</v>
      </c>
      <c r="N25" s="22">
        <f>'[3]Jan.-Dez. 2022'!N17</f>
        <v>62.5</v>
      </c>
      <c r="O25" s="22">
        <f>'[3]Jan.-Dez. 2022'!O17</f>
        <v>41.9</v>
      </c>
      <c r="P25" s="22">
        <f>'[3]Jan.-Dez. 2022'!P17</f>
        <v>57.8</v>
      </c>
      <c r="Q25" s="22">
        <f>'[3]Jan.-Dez.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'[3]Jan.-Dez. 2022'!F18</f>
        <v>2134306</v>
      </c>
      <c r="G26" s="22">
        <f>'[3]Jan.-Dez. 2022'!G18</f>
        <v>2228972</v>
      </c>
      <c r="H26" s="22">
        <f>'[3]Jan.-Dez. 2022'!H18</f>
        <v>3063102</v>
      </c>
      <c r="I26" s="22">
        <f>'[3]Jan.-Dez. 2022'!I18</f>
        <v>3792493</v>
      </c>
      <c r="J26" s="22">
        <f>'[3]Jan.-Dez. 2022'!J18</f>
        <v>4612893</v>
      </c>
      <c r="K26" s="22">
        <f>'[3]Jan.-Dez. 2022'!K18</f>
        <v>4709939</v>
      </c>
      <c r="L26" s="22">
        <f>'[3]Jan.-Dez. 2022'!L18</f>
        <v>4635846</v>
      </c>
      <c r="M26" s="22">
        <f>'[3]Jan.-Dez. 2022'!M18</f>
        <v>5045103</v>
      </c>
      <c r="N26" s="22">
        <f>'[3]Jan.-Dez. 2022'!N18</f>
        <v>4856774</v>
      </c>
      <c r="O26" s="22">
        <f>'[3]Jan.-Dez. 2022'!O18</f>
        <v>4764600</v>
      </c>
      <c r="P26" s="22">
        <f>'[3]Jan.-Dez. 2022'!P18</f>
        <v>4051116</v>
      </c>
      <c r="Q26" s="22">
        <f>'[3]Jan.-Dez. 2022'!Q18</f>
        <v>3639477</v>
      </c>
    </row>
    <row r="27" spans="2:17" ht="13.2" x14ac:dyDescent="0.25">
      <c r="D27" s="4" t="s">
        <v>26</v>
      </c>
      <c r="E27" s="11"/>
      <c r="F27" s="22">
        <f>'[3]Jan.-Dez. 2022'!F19</f>
        <v>137.5</v>
      </c>
      <c r="G27" s="22">
        <f>'[3]Jan.-Dez. 2022'!G19</f>
        <v>126.6</v>
      </c>
      <c r="H27" s="22">
        <f>'[3]Jan.-Dez. 2022'!H19</f>
        <v>148</v>
      </c>
      <c r="I27" s="22">
        <f>'[3]Jan.-Dez. 2022'!I19</f>
        <v>239.3</v>
      </c>
      <c r="J27" s="22">
        <f>'[3]Jan.-Dez. 2022'!J19</f>
        <v>235.2</v>
      </c>
      <c r="K27" s="22">
        <f>'[3]Jan.-Dez. 2022'!K19</f>
        <v>97.8</v>
      </c>
      <c r="L27" s="22">
        <f>'[3]Jan.-Dez. 2022'!L19</f>
        <v>34.5</v>
      </c>
      <c r="M27" s="22">
        <f>'[3]Jan.-Dez. 2022'!M19</f>
        <v>20.9</v>
      </c>
      <c r="N27" s="22">
        <f>'[3]Jan.-Dez. 2022'!N19</f>
        <v>22.4</v>
      </c>
      <c r="O27" s="22">
        <f>'[3]Jan.-Dez. 2022'!O19</f>
        <v>12</v>
      </c>
      <c r="P27" s="22">
        <f>'[3]Jan.-Dez. 2022'!P19</f>
        <v>22.8</v>
      </c>
      <c r="Q27" s="22">
        <f>'[3]Jan.-Dez.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'[3]Jan.-Dez. 2022'!F20</f>
        <v>1810867</v>
      </c>
      <c r="G28" s="22">
        <f>'[3]Jan.-Dez. 2022'!G20</f>
        <v>1874823</v>
      </c>
      <c r="H28" s="22">
        <f>'[3]Jan.-Dez. 2022'!H20</f>
        <v>2626444</v>
      </c>
      <c r="I28" s="22">
        <f>'[3]Jan.-Dez. 2022'!I20</f>
        <v>3201153</v>
      </c>
      <c r="J28" s="22">
        <f>'[3]Jan.-Dez. 2022'!J20</f>
        <v>3851682</v>
      </c>
      <c r="K28" s="22">
        <f>'[3]Jan.-Dez. 2022'!K20</f>
        <v>3951172</v>
      </c>
      <c r="L28" s="22">
        <f>'[3]Jan.-Dez. 2022'!L20</f>
        <v>3760344</v>
      </c>
      <c r="M28" s="22">
        <f>'[3]Jan.-Dez. 2022'!M20</f>
        <v>4060245</v>
      </c>
      <c r="N28" s="22">
        <f>'[3]Jan.-Dez. 2022'!N20</f>
        <v>4014459</v>
      </c>
      <c r="O28" s="22">
        <f>'[3]Jan.-Dez. 2022'!O20</f>
        <v>3873769</v>
      </c>
      <c r="P28" s="22">
        <f>'[3]Jan.-Dez. 2022'!P20</f>
        <v>3271209</v>
      </c>
      <c r="Q28" s="22">
        <f>'[3]Jan.-Dez.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'[3]Jan.-Dez. 2022'!F21</f>
        <v>323439</v>
      </c>
      <c r="G29" s="22">
        <f>'[3]Jan.-Dez. 2022'!G21</f>
        <v>354149</v>
      </c>
      <c r="H29" s="22">
        <f>'[3]Jan.-Dez. 2022'!H21</f>
        <v>436658</v>
      </c>
      <c r="I29" s="22">
        <f>'[3]Jan.-Dez. 2022'!I21</f>
        <v>591340</v>
      </c>
      <c r="J29" s="22">
        <f>'[3]Jan.-Dez. 2022'!J21</f>
        <v>761211</v>
      </c>
      <c r="K29" s="22">
        <f>'[3]Jan.-Dez. 2022'!K21</f>
        <v>758767</v>
      </c>
      <c r="L29" s="22">
        <f>'[3]Jan.-Dez. 2022'!L21</f>
        <v>875502</v>
      </c>
      <c r="M29" s="22">
        <f>'[3]Jan.-Dez. 2022'!M21</f>
        <v>984858</v>
      </c>
      <c r="N29" s="22">
        <f>'[3]Jan.-Dez. 2022'!N21</f>
        <v>842315</v>
      </c>
      <c r="O29" s="22">
        <f>'[3]Jan.-Dez. 2022'!O21</f>
        <v>890831</v>
      </c>
      <c r="P29" s="22">
        <f>'[3]Jan.-Dez. 2022'!P21</f>
        <v>779907</v>
      </c>
      <c r="Q29" s="22">
        <f>'[3]Jan.-Dez.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'[3]Jan.-Dez. 2022'!F22</f>
        <v>122.3</v>
      </c>
      <c r="G30" s="22">
        <f>'[3]Jan.-Dez. 2022'!G22</f>
        <v>109.4</v>
      </c>
      <c r="H30" s="22">
        <f>'[3]Jan.-Dez. 2022'!H22</f>
        <v>134.5</v>
      </c>
      <c r="I30" s="22">
        <f>'[3]Jan.-Dez. 2022'!I22</f>
        <v>217.7</v>
      </c>
      <c r="J30" s="22">
        <f>'[3]Jan.-Dez. 2022'!J22</f>
        <v>207.3</v>
      </c>
      <c r="K30" s="22">
        <f>'[3]Jan.-Dez. 2022'!K22</f>
        <v>81.400000000000006</v>
      </c>
      <c r="L30" s="22">
        <f>'[3]Jan.-Dez. 2022'!L22</f>
        <v>24.5</v>
      </c>
      <c r="M30" s="22">
        <f>'[3]Jan.-Dez. 2022'!M22</f>
        <v>11.9</v>
      </c>
      <c r="N30" s="22">
        <f>'[3]Jan.-Dez. 2022'!N22</f>
        <v>17</v>
      </c>
      <c r="O30" s="22">
        <f>'[3]Jan.-Dez. 2022'!O22</f>
        <v>7</v>
      </c>
      <c r="P30" s="22">
        <f>'[3]Jan.-Dez. 2022'!P22</f>
        <v>17.600000000000001</v>
      </c>
      <c r="Q30" s="22">
        <f>'[3]Jan.-Dez.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'[3]Jan.-Dez. 2022'!F23</f>
        <v>284.2</v>
      </c>
      <c r="G31" s="22">
        <f>'[3]Jan.-Dez. 2022'!G23</f>
        <v>301.5</v>
      </c>
      <c r="H31" s="22">
        <f>'[3]Jan.-Dez. 2022'!H23</f>
        <v>279.2</v>
      </c>
      <c r="I31" s="22">
        <f>'[3]Jan.-Dez. 2022'!I23</f>
        <v>437.5</v>
      </c>
      <c r="J31" s="22">
        <f>'[3]Jan.-Dez. 2022'!J23</f>
        <v>520.70000000000005</v>
      </c>
      <c r="K31" s="22">
        <f>'[3]Jan.-Dez. 2022'!K23</f>
        <v>272.3</v>
      </c>
      <c r="L31" s="22">
        <f>'[3]Jan.-Dez. 2022'!L23</f>
        <v>105.5</v>
      </c>
      <c r="M31" s="22">
        <f>'[3]Jan.-Dez. 2022'!M23</f>
        <v>81.2</v>
      </c>
      <c r="N31" s="22">
        <f>'[3]Jan.-Dez. 2022'!N23</f>
        <v>57.5</v>
      </c>
      <c r="O31" s="22">
        <f>'[3]Jan.-Dez. 2022'!O23</f>
        <v>40.700000000000003</v>
      </c>
      <c r="P31" s="22">
        <f>'[3]Jan.-Dez. 2022'!P23</f>
        <v>50.5</v>
      </c>
      <c r="Q31" s="22">
        <f>'[3]Jan.-Dez.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'[3]Jan.-Dez. 2022'!F24</f>
        <v>2.7</v>
      </c>
      <c r="G32" s="22">
        <f>'[3]Jan.-Dez. 2022'!G24</f>
        <v>2.6</v>
      </c>
      <c r="H32" s="22">
        <f>'[3]Jan.-Dez. 2022'!H24</f>
        <v>2.5</v>
      </c>
      <c r="I32" s="22">
        <f>'[3]Jan.-Dez. 2022'!I24</f>
        <v>2.4</v>
      </c>
      <c r="J32" s="22">
        <f>'[3]Jan.-Dez. 2022'!J24</f>
        <v>2.2000000000000002</v>
      </c>
      <c r="K32" s="22">
        <f>'[3]Jan.-Dez. 2022'!K24</f>
        <v>2.2999999999999998</v>
      </c>
      <c r="L32" s="22">
        <f>'[3]Jan.-Dez. 2022'!L24</f>
        <v>2.4</v>
      </c>
      <c r="M32" s="22">
        <f>'[3]Jan.-Dez. 2022'!M24</f>
        <v>2.2999999999999998</v>
      </c>
      <c r="N32" s="22">
        <f>'[3]Jan.-Dez. 2022'!N24</f>
        <v>2.2000000000000002</v>
      </c>
      <c r="O32" s="22">
        <f>'[3]Jan.-Dez. 2022'!O24</f>
        <v>2.4</v>
      </c>
      <c r="P32" s="22">
        <f>'[3]Jan.-Dez. 2022'!P24</f>
        <v>2.2000000000000002</v>
      </c>
      <c r="Q32" s="22">
        <f>'[3]Jan.-Dez.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'[3]Jan.-Dez. 2022'!F25</f>
        <v>22.7</v>
      </c>
      <c r="G33" s="22">
        <f>'[3]Jan.-Dez. 2022'!G25</f>
        <v>25.7</v>
      </c>
      <c r="H33" s="22">
        <f>'[3]Jan.-Dez. 2022'!H25</f>
        <v>30.8</v>
      </c>
      <c r="I33" s="22">
        <f>'[3]Jan.-Dez. 2022'!I25</f>
        <v>38</v>
      </c>
      <c r="J33" s="22">
        <f>'[3]Jan.-Dez. 2022'!J25</f>
        <v>43.9</v>
      </c>
      <c r="K33" s="22">
        <f>'[3]Jan.-Dez. 2022'!K25</f>
        <v>45.3</v>
      </c>
      <c r="L33" s="22">
        <f>'[3]Jan.-Dez. 2022'!L25</f>
        <v>42.2</v>
      </c>
      <c r="M33" s="22">
        <f>'[3]Jan.-Dez. 2022'!M25</f>
        <v>46.5</v>
      </c>
      <c r="N33" s="22">
        <f>'[3]Jan.-Dez. 2022'!N25</f>
        <v>47.8</v>
      </c>
      <c r="O33" s="22">
        <f>'[3]Jan.-Dez. 2022'!O25</f>
        <v>45.9</v>
      </c>
      <c r="P33" s="22">
        <f>'[3]Jan.-Dez. 2022'!P25</f>
        <v>41.7</v>
      </c>
      <c r="Q33" s="22">
        <f>'[3]Jan.-Dez.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2025-03-21T08:42:26Z</dcterms:modified>
</cp:coreProperties>
</file>