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AB15C177-0425-4691-B439-838C4A9BB2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4" i="7" l="1"/>
  <c r="N14" i="7" s="1"/>
  <c r="J95" i="7"/>
  <c r="L95" i="7" s="1"/>
  <c r="O104" i="7"/>
  <c r="Q104" i="7" s="1"/>
  <c r="I95" i="7"/>
  <c r="K95" i="7" s="1"/>
  <c r="M41" i="7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<sst xmlns="http://schemas.openxmlformats.org/spreadsheetml/2006/main" count="1552" uniqueCount="87">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</sst>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25329</v>
          </cell>
          <cell r="H9">
            <v>5</v>
          </cell>
          <cell r="I9">
            <v>20376</v>
          </cell>
          <cell r="J9">
            <v>4953</v>
          </cell>
          <cell r="K9">
            <v>0.6</v>
          </cell>
          <cell r="L9">
            <v>27.8</v>
          </cell>
          <cell r="M9">
            <v>60596</v>
          </cell>
          <cell r="N9">
            <v>4.2</v>
          </cell>
          <cell r="O9">
            <v>51639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81729</v>
          </cell>
          <cell r="H10">
            <v>-5.4</v>
          </cell>
          <cell r="I10">
            <v>69650</v>
          </cell>
          <cell r="J10">
            <v>12079</v>
          </cell>
          <cell r="K10">
            <v>-6</v>
          </cell>
          <cell r="L10">
            <v>-2.2000000000000002</v>
          </cell>
          <cell r="M10">
            <v>168162</v>
          </cell>
          <cell r="N10">
            <v>-4.3</v>
          </cell>
          <cell r="O10">
            <v>142191</v>
          </cell>
          <cell r="P10">
            <v>25971</v>
          </cell>
          <cell r="Q10">
            <v>-4.8</v>
          </cell>
          <cell r="R10">
            <v>-1.7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283391</v>
          </cell>
          <cell r="H11">
            <v>-8.4</v>
          </cell>
          <cell r="I11">
            <v>203336</v>
          </cell>
          <cell r="J11">
            <v>80055</v>
          </cell>
          <cell r="K11">
            <v>-6.7</v>
          </cell>
          <cell r="L11">
            <v>-12.6</v>
          </cell>
          <cell r="M11">
            <v>492158</v>
          </cell>
          <cell r="N11">
            <v>-13.6</v>
          </cell>
          <cell r="O11">
            <v>354638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45489</v>
          </cell>
          <cell r="F12">
            <v>43547</v>
          </cell>
          <cell r="G12">
            <v>269703</v>
          </cell>
          <cell r="H12">
            <v>-3.1</v>
          </cell>
          <cell r="I12">
            <v>178319</v>
          </cell>
          <cell r="J12">
            <v>91384</v>
          </cell>
          <cell r="K12">
            <v>-4.8</v>
          </cell>
          <cell r="L12">
            <v>0.3</v>
          </cell>
          <cell r="M12">
            <v>468586</v>
          </cell>
          <cell r="N12">
            <v>-2</v>
          </cell>
          <cell r="O12">
            <v>292960</v>
          </cell>
          <cell r="P12">
            <v>175626</v>
          </cell>
          <cell r="Q12">
            <v>-4.4000000000000004</v>
          </cell>
          <cell r="R12">
            <v>2.2999999999999998</v>
          </cell>
          <cell r="S12">
            <v>1.7</v>
          </cell>
        </row>
        <row r="13">
          <cell r="C13">
            <v>575</v>
          </cell>
          <cell r="D13">
            <v>557</v>
          </cell>
          <cell r="E13">
            <v>51101</v>
          </cell>
          <cell r="F13">
            <v>48861</v>
          </cell>
          <cell r="G13">
            <v>253783</v>
          </cell>
          <cell r="H13">
            <v>4.3</v>
          </cell>
          <cell r="I13">
            <v>207357</v>
          </cell>
          <cell r="J13">
            <v>46426</v>
          </cell>
          <cell r="K13">
            <v>3.9</v>
          </cell>
          <cell r="L13">
            <v>5.5</v>
          </cell>
          <cell r="M13">
            <v>500164</v>
          </cell>
          <cell r="N13">
            <v>1.8</v>
          </cell>
          <cell r="O13">
            <v>415291</v>
          </cell>
          <cell r="P13">
            <v>84873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91751</v>
          </cell>
          <cell r="H16">
            <v>1.7</v>
          </cell>
          <cell r="I16">
            <v>77870</v>
          </cell>
          <cell r="J16">
            <v>13881</v>
          </cell>
          <cell r="K16">
            <v>-0.5</v>
          </cell>
          <cell r="L16">
            <v>18.600000000000001</v>
          </cell>
          <cell r="M16">
            <v>180448</v>
          </cell>
          <cell r="N16">
            <v>-2.9</v>
          </cell>
          <cell r="O16">
            <v>152414</v>
          </cell>
          <cell r="P16">
            <v>28034</v>
          </cell>
          <cell r="Q16">
            <v>-4.7</v>
          </cell>
          <cell r="R16">
            <v>8.6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327075</v>
          </cell>
          <cell r="H17">
            <v>3.3</v>
          </cell>
          <cell r="I17">
            <v>233027</v>
          </cell>
          <cell r="J17">
            <v>94048</v>
          </cell>
          <cell r="K17">
            <v>-3.5</v>
          </cell>
          <cell r="L17">
            <v>25.4</v>
          </cell>
          <cell r="M17">
            <v>574177</v>
          </cell>
          <cell r="N17">
            <v>-1.2</v>
          </cell>
          <cell r="O17">
            <v>405193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45437</v>
          </cell>
          <cell r="F18">
            <v>43303</v>
          </cell>
          <cell r="G18">
            <v>266026</v>
          </cell>
          <cell r="H18">
            <v>6.3</v>
          </cell>
          <cell r="I18">
            <v>184839</v>
          </cell>
          <cell r="J18">
            <v>81187</v>
          </cell>
          <cell r="K18">
            <v>5.8</v>
          </cell>
          <cell r="L18">
            <v>7.5</v>
          </cell>
          <cell r="M18">
            <v>422771</v>
          </cell>
          <cell r="N18">
            <v>4.2</v>
          </cell>
          <cell r="O18">
            <v>288617</v>
          </cell>
          <cell r="P18">
            <v>134154</v>
          </cell>
          <cell r="Q18">
            <v>4.7</v>
          </cell>
          <cell r="R18">
            <v>3.1</v>
          </cell>
          <cell r="S18">
            <v>1.6</v>
          </cell>
        </row>
        <row r="19">
          <cell r="C19">
            <v>575</v>
          </cell>
          <cell r="D19">
            <v>557</v>
          </cell>
          <cell r="E19">
            <v>51182</v>
          </cell>
          <cell r="F19">
            <v>48925</v>
          </cell>
          <cell r="G19">
            <v>272634</v>
          </cell>
          <cell r="H19">
            <v>0.8</v>
          </cell>
          <cell r="I19">
            <v>226275</v>
          </cell>
          <cell r="J19">
            <v>46359</v>
          </cell>
          <cell r="K19">
            <v>2.1</v>
          </cell>
          <cell r="L19">
            <v>-6.6</v>
          </cell>
          <cell r="M19">
            <v>524914</v>
          </cell>
          <cell r="N19">
            <v>-1.5</v>
          </cell>
          <cell r="O19">
            <v>441063</v>
          </cell>
          <cell r="P19">
            <v>83851</v>
          </cell>
          <cell r="Q19">
            <v>0</v>
          </cell>
          <cell r="R19">
            <v>-9.5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114215</v>
          </cell>
          <cell r="H22">
            <v>1.2</v>
          </cell>
          <cell r="I22">
            <v>96023</v>
          </cell>
          <cell r="J22">
            <v>18192</v>
          </cell>
          <cell r="K22">
            <v>-0.8</v>
          </cell>
          <cell r="L22">
            <v>12.8</v>
          </cell>
          <cell r="M22">
            <v>234442</v>
          </cell>
          <cell r="N22">
            <v>0.8</v>
          </cell>
          <cell r="O22">
            <v>195377</v>
          </cell>
          <cell r="P22">
            <v>39065</v>
          </cell>
          <cell r="Q22">
            <v>-0.9</v>
          </cell>
          <cell r="R22">
            <v>10.5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367575</v>
          </cell>
          <cell r="H23">
            <v>0.8</v>
          </cell>
          <cell r="I23">
            <v>260524</v>
          </cell>
          <cell r="J23">
            <v>107051</v>
          </cell>
          <cell r="K23">
            <v>3</v>
          </cell>
          <cell r="L23">
            <v>-4</v>
          </cell>
          <cell r="M23">
            <v>695165</v>
          </cell>
          <cell r="N23">
            <v>4.0999999999999996</v>
          </cell>
          <cell r="O23">
            <v>482662</v>
          </cell>
          <cell r="P23">
            <v>212503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43636</v>
          </cell>
          <cell r="G24">
            <v>312187</v>
          </cell>
          <cell r="H24">
            <v>0.3</v>
          </cell>
          <cell r="I24">
            <v>218652</v>
          </cell>
          <cell r="J24">
            <v>93535</v>
          </cell>
          <cell r="K24">
            <v>0.5</v>
          </cell>
          <cell r="L24">
            <v>0</v>
          </cell>
          <cell r="M24">
            <v>520363</v>
          </cell>
          <cell r="N24">
            <v>-0.9</v>
          </cell>
          <cell r="O24">
            <v>350722</v>
          </cell>
          <cell r="P24">
            <v>169641</v>
          </cell>
          <cell r="Q24">
            <v>0.2</v>
          </cell>
          <cell r="R24">
            <v>-3.2</v>
          </cell>
          <cell r="S24">
            <v>1.7</v>
          </cell>
        </row>
        <row r="25">
          <cell r="C25">
            <v>576</v>
          </cell>
          <cell r="D25">
            <v>558</v>
          </cell>
          <cell r="E25">
            <v>51345</v>
          </cell>
          <cell r="F25">
            <v>48890</v>
          </cell>
          <cell r="G25">
            <v>326989</v>
          </cell>
          <cell r="H25">
            <v>7.7</v>
          </cell>
          <cell r="I25">
            <v>269351</v>
          </cell>
          <cell r="J25">
            <v>57638</v>
          </cell>
          <cell r="K25">
            <v>5.6</v>
          </cell>
          <cell r="L25">
            <v>15.3</v>
          </cell>
          <cell r="M25">
            <v>633015</v>
          </cell>
          <cell r="N25">
            <v>6.4</v>
          </cell>
          <cell r="O25">
            <v>526104</v>
          </cell>
          <cell r="P25">
            <v>106911</v>
          </cell>
          <cell r="Q25">
            <v>4.2</v>
          </cell>
          <cell r="R25">
            <v>16.5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29392</v>
          </cell>
          <cell r="H27">
            <v>-6.9</v>
          </cell>
          <cell r="I27">
            <v>23253</v>
          </cell>
          <cell r="J27">
            <v>6139</v>
          </cell>
          <cell r="K27">
            <v>-10.1</v>
          </cell>
          <cell r="L27">
            <v>7.4</v>
          </cell>
          <cell r="M27">
            <v>68541</v>
          </cell>
          <cell r="N27">
            <v>-1</v>
          </cell>
          <cell r="O27">
            <v>56611</v>
          </cell>
          <cell r="P27">
            <v>11930</v>
          </cell>
          <cell r="Q27">
            <v>-4.3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19968</v>
          </cell>
          <cell r="F28">
            <v>19371</v>
          </cell>
          <cell r="G28">
            <v>117693</v>
          </cell>
          <cell r="H28">
            <v>-6.2</v>
          </cell>
          <cell r="I28">
            <v>97402</v>
          </cell>
          <cell r="J28">
            <v>20291</v>
          </cell>
          <cell r="K28">
            <v>-8.8000000000000007</v>
          </cell>
          <cell r="L28">
            <v>8</v>
          </cell>
          <cell r="M28">
            <v>241378</v>
          </cell>
          <cell r="N28">
            <v>-0.5</v>
          </cell>
          <cell r="O28">
            <v>199781</v>
          </cell>
          <cell r="P28">
            <v>41597</v>
          </cell>
          <cell r="Q28">
            <v>-1.9</v>
          </cell>
          <cell r="R28">
            <v>7.3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47677</v>
          </cell>
          <cell r="F29">
            <v>45728</v>
          </cell>
          <cell r="G29">
            <v>396757</v>
          </cell>
          <cell r="H29">
            <v>-3.1</v>
          </cell>
          <cell r="I29">
            <v>265533</v>
          </cell>
          <cell r="J29">
            <v>131224</v>
          </cell>
          <cell r="K29">
            <v>-8.6999999999999993</v>
          </cell>
          <cell r="L29">
            <v>11.2</v>
          </cell>
          <cell r="M29">
            <v>721971</v>
          </cell>
          <cell r="N29">
            <v>0.1</v>
          </cell>
          <cell r="O29">
            <v>488070</v>
          </cell>
          <cell r="P29">
            <v>233901</v>
          </cell>
          <cell r="Q29">
            <v>-5</v>
          </cell>
          <cell r="R29">
            <v>13.4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45556</v>
          </cell>
          <cell r="F30">
            <v>43562</v>
          </cell>
          <cell r="G30">
            <v>295060</v>
          </cell>
          <cell r="H30">
            <v>-4.0999999999999996</v>
          </cell>
          <cell r="I30">
            <v>207349</v>
          </cell>
          <cell r="J30">
            <v>87711</v>
          </cell>
          <cell r="K30">
            <v>0</v>
          </cell>
          <cell r="L30">
            <v>-12.5</v>
          </cell>
          <cell r="M30">
            <v>485050</v>
          </cell>
          <cell r="N30">
            <v>-5.3</v>
          </cell>
          <cell r="O30">
            <v>334524</v>
          </cell>
          <cell r="P30">
            <v>150526</v>
          </cell>
          <cell r="Q30">
            <v>1.5</v>
          </cell>
          <cell r="R30">
            <v>-17.5</v>
          </cell>
          <cell r="S30">
            <v>1.6</v>
          </cell>
        </row>
        <row r="31">
          <cell r="C31">
            <v>577</v>
          </cell>
          <cell r="D31">
            <v>567</v>
          </cell>
          <cell r="E31">
            <v>51459</v>
          </cell>
          <cell r="F31">
            <v>49205</v>
          </cell>
          <cell r="G31">
            <v>304670</v>
          </cell>
          <cell r="H31">
            <v>-6.1</v>
          </cell>
          <cell r="I31">
            <v>244222</v>
          </cell>
          <cell r="J31">
            <v>60448</v>
          </cell>
          <cell r="K31">
            <v>-9.3000000000000007</v>
          </cell>
          <cell r="L31">
            <v>4.7</v>
          </cell>
          <cell r="M31">
            <v>597362</v>
          </cell>
          <cell r="N31">
            <v>-4.8</v>
          </cell>
          <cell r="O31">
            <v>488763</v>
          </cell>
          <cell r="P31">
            <v>108599</v>
          </cell>
          <cell r="Q31">
            <v>-6.3</v>
          </cell>
          <cell r="R31">
            <v>0.7</v>
          </cell>
          <cell r="S31">
            <v>2</v>
          </cell>
        </row>
        <row r="33">
          <cell r="C33">
            <v>71</v>
          </cell>
          <cell r="D33">
            <v>70</v>
          </cell>
          <cell r="E33">
            <v>6026</v>
          </cell>
          <cell r="F33">
            <v>5654</v>
          </cell>
          <cell r="G33">
            <v>34074</v>
          </cell>
          <cell r="H33">
            <v>15.6</v>
          </cell>
          <cell r="I33">
            <v>28121</v>
          </cell>
          <cell r="J33">
            <v>5953</v>
          </cell>
          <cell r="K33">
            <v>19.100000000000001</v>
          </cell>
          <cell r="L33">
            <v>1.4</v>
          </cell>
          <cell r="M33">
            <v>76040</v>
          </cell>
          <cell r="N33">
            <v>12</v>
          </cell>
          <cell r="O33">
            <v>64966</v>
          </cell>
          <cell r="P33">
            <v>11074</v>
          </cell>
          <cell r="Q33">
            <v>16.7</v>
          </cell>
          <cell r="R33">
            <v>-9.4</v>
          </cell>
          <cell r="S33">
            <v>2.2000000000000002</v>
          </cell>
        </row>
        <row r="34">
          <cell r="C34">
            <v>219</v>
          </cell>
          <cell r="D34">
            <v>214</v>
          </cell>
          <cell r="E34">
            <v>20006</v>
          </cell>
          <cell r="F34">
            <v>19415</v>
          </cell>
          <cell r="G34">
            <v>142408</v>
          </cell>
          <cell r="H34">
            <v>5.7</v>
          </cell>
          <cell r="I34">
            <v>119867</v>
          </cell>
          <cell r="J34">
            <v>22541</v>
          </cell>
          <cell r="K34">
            <v>5</v>
          </cell>
          <cell r="L34">
            <v>11.4</v>
          </cell>
          <cell r="M34">
            <v>287740</v>
          </cell>
          <cell r="N34">
            <v>7.1</v>
          </cell>
          <cell r="O34">
            <v>239313</v>
          </cell>
          <cell r="P34">
            <v>48427</v>
          </cell>
          <cell r="Q34">
            <v>6.7</v>
          </cell>
          <cell r="R34">
            <v>11.5</v>
          </cell>
          <cell r="S34">
            <v>2</v>
          </cell>
        </row>
        <row r="35">
          <cell r="C35">
            <v>357</v>
          </cell>
          <cell r="D35">
            <v>344</v>
          </cell>
          <cell r="E35">
            <v>47663</v>
          </cell>
          <cell r="F35">
            <v>45796</v>
          </cell>
          <cell r="G35">
            <v>433677</v>
          </cell>
          <cell r="H35">
            <v>7</v>
          </cell>
          <cell r="I35">
            <v>292511</v>
          </cell>
          <cell r="J35">
            <v>141166</v>
          </cell>
          <cell r="K35">
            <v>3.1</v>
          </cell>
          <cell r="L35">
            <v>16.399999999999999</v>
          </cell>
          <cell r="M35">
            <v>790305</v>
          </cell>
          <cell r="N35">
            <v>8.8000000000000007</v>
          </cell>
          <cell r="O35">
            <v>531272</v>
          </cell>
          <cell r="P35">
            <v>259033</v>
          </cell>
          <cell r="Q35">
            <v>4.2</v>
          </cell>
          <cell r="R35">
            <v>20.3</v>
          </cell>
          <cell r="S35">
            <v>1.8</v>
          </cell>
        </row>
        <row r="36">
          <cell r="C36">
            <v>318</v>
          </cell>
          <cell r="D36">
            <v>301</v>
          </cell>
          <cell r="E36">
            <v>45286</v>
          </cell>
          <cell r="F36">
            <v>43440</v>
          </cell>
          <cell r="G36">
            <v>351627</v>
          </cell>
          <cell r="H36">
            <v>14.1</v>
          </cell>
          <cell r="I36">
            <v>240506</v>
          </cell>
          <cell r="J36">
            <v>111121</v>
          </cell>
          <cell r="K36">
            <v>16.600000000000001</v>
          </cell>
          <cell r="L36">
            <v>8.6999999999999993</v>
          </cell>
          <cell r="M36">
            <v>585765</v>
          </cell>
          <cell r="N36">
            <v>10.1</v>
          </cell>
          <cell r="O36">
            <v>391531</v>
          </cell>
          <cell r="P36">
            <v>194234</v>
          </cell>
          <cell r="Q36">
            <v>14.2</v>
          </cell>
          <cell r="R36">
            <v>2.1</v>
          </cell>
          <cell r="S36">
            <v>1.7</v>
          </cell>
        </row>
        <row r="37">
          <cell r="C37">
            <v>576</v>
          </cell>
          <cell r="D37">
            <v>566</v>
          </cell>
          <cell r="E37">
            <v>51363</v>
          </cell>
          <cell r="F37">
            <v>49266</v>
          </cell>
          <cell r="G37">
            <v>353523</v>
          </cell>
          <cell r="H37">
            <v>3.1</v>
          </cell>
          <cell r="I37">
            <v>288798</v>
          </cell>
          <cell r="J37">
            <v>64725</v>
          </cell>
          <cell r="K37">
            <v>1.6</v>
          </cell>
          <cell r="L37">
            <v>5.2</v>
          </cell>
          <cell r="M37">
            <v>678768</v>
          </cell>
          <cell r="N37">
            <v>2.2999999999999998</v>
          </cell>
          <cell r="O37">
            <v>560667</v>
          </cell>
          <cell r="P37">
            <v>118101</v>
          </cell>
          <cell r="Q37">
            <v>1.7</v>
          </cell>
          <cell r="R37">
            <v>2.4</v>
          </cell>
          <cell r="S37">
            <v>1.9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0">
          <cell r="C40" t="str">
            <v>...</v>
          </cell>
          <cell r="D40" t="str">
            <v>...</v>
          </cell>
          <cell r="E40" t="str">
            <v>...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35" activePane="bottomRight" state="frozen"/>
      <selection pane="topRight"/>
      <selection pane="bottomLeft"/>
      <selection pane="bottomRight" activeCell="F45" sqref="F4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25329</v>
      </c>
      <c r="H9" s="76">
        <f>'[1]AÜ städtis'!H9</f>
        <v>5</v>
      </c>
      <c r="I9" s="76">
        <f>'[1]AÜ städtis'!I9</f>
        <v>20376</v>
      </c>
      <c r="J9" s="76">
        <f>'[1]AÜ städtis'!J9</f>
        <v>4953</v>
      </c>
      <c r="K9" s="76">
        <f>'[1]AÜ städtis'!K9</f>
        <v>0.6</v>
      </c>
      <c r="L9" s="76">
        <f>'[1]AÜ städtis'!L9</f>
        <v>27.8</v>
      </c>
      <c r="M9" s="76">
        <f>'[1]AÜ städtis'!M9</f>
        <v>60596</v>
      </c>
      <c r="N9" s="76">
        <f>'[1]AÜ städtis'!N9</f>
        <v>4.2</v>
      </c>
      <c r="O9" s="76">
        <f>'[1]AÜ städtis'!O9</f>
        <v>51639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81729</v>
      </c>
      <c r="H10" s="76">
        <f>'[1]AÜ städtis'!H10</f>
        <v>-5.4</v>
      </c>
      <c r="I10" s="76">
        <f>'[1]AÜ städtis'!I10</f>
        <v>69650</v>
      </c>
      <c r="J10" s="76">
        <f>'[1]AÜ städtis'!J10</f>
        <v>12079</v>
      </c>
      <c r="K10" s="76">
        <f>'[1]AÜ städtis'!K10</f>
        <v>-6</v>
      </c>
      <c r="L10" s="76">
        <f>'[1]AÜ städtis'!L10</f>
        <v>-2.2000000000000002</v>
      </c>
      <c r="M10" s="76">
        <f>'[1]AÜ städtis'!M10</f>
        <v>168162</v>
      </c>
      <c r="N10" s="76">
        <f>'[1]AÜ städtis'!N10</f>
        <v>-4.3</v>
      </c>
      <c r="O10" s="76">
        <f>'[1]AÜ städtis'!O10</f>
        <v>142191</v>
      </c>
      <c r="P10" s="76">
        <f>'[1]AÜ städtis'!P10</f>
        <v>25971</v>
      </c>
      <c r="Q10" s="76">
        <f>'[1]AÜ städtis'!Q10</f>
        <v>-4.8</v>
      </c>
      <c r="R10" s="76">
        <f>'[1]AÜ städtis'!R10</f>
        <v>-1.7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283391</v>
      </c>
      <c r="H11" s="76">
        <f>'[1]AÜ städtis'!H11</f>
        <v>-8.4</v>
      </c>
      <c r="I11" s="76">
        <f>'[1]AÜ städtis'!I11</f>
        <v>203336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492158</v>
      </c>
      <c r="N11" s="76">
        <f>'[1]AÜ städtis'!N11</f>
        <v>-13.6</v>
      </c>
      <c r="O11" s="76">
        <f>'[1]AÜ städtis'!O11</f>
        <v>354638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45489</v>
      </c>
      <c r="F12" s="76">
        <f>'[1]AÜ städtis'!F12</f>
        <v>43547</v>
      </c>
      <c r="G12" s="76">
        <f>'[1]AÜ städtis'!G12</f>
        <v>269703</v>
      </c>
      <c r="H12" s="76">
        <f>'[1]AÜ städtis'!H12</f>
        <v>-3.1</v>
      </c>
      <c r="I12" s="76">
        <f>'[1]AÜ städtis'!I12</f>
        <v>178319</v>
      </c>
      <c r="J12" s="76">
        <f>'[1]AÜ städtis'!J12</f>
        <v>91384</v>
      </c>
      <c r="K12" s="76">
        <f>'[1]AÜ städtis'!K12</f>
        <v>-4.8</v>
      </c>
      <c r="L12" s="76">
        <f>'[1]AÜ städtis'!L12</f>
        <v>0.3</v>
      </c>
      <c r="M12" s="76">
        <f>'[1]AÜ städtis'!M12</f>
        <v>468586</v>
      </c>
      <c r="N12" s="76">
        <f>'[1]AÜ städtis'!N12</f>
        <v>-2</v>
      </c>
      <c r="O12" s="76">
        <f>'[1]AÜ städtis'!O12</f>
        <v>292960</v>
      </c>
      <c r="P12" s="76">
        <f>'[1]AÜ städtis'!P12</f>
        <v>175626</v>
      </c>
      <c r="Q12" s="76">
        <f>'[1]AÜ städtis'!Q12</f>
        <v>-4.4000000000000004</v>
      </c>
      <c r="R12" s="76">
        <f>'[1]AÜ städtis'!R12</f>
        <v>2.2999999999999998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557</v>
      </c>
      <c r="E13" s="76">
        <f>'[1]AÜ städtis'!E13</f>
        <v>51101</v>
      </c>
      <c r="F13" s="76">
        <f>'[1]AÜ städtis'!F13</f>
        <v>48861</v>
      </c>
      <c r="G13" s="76">
        <f>'[1]AÜ städtis'!G13</f>
        <v>253783</v>
      </c>
      <c r="H13" s="76">
        <f>'[1]AÜ städtis'!H13</f>
        <v>4.3</v>
      </c>
      <c r="I13" s="76">
        <f>'[1]AÜ städtis'!I13</f>
        <v>207357</v>
      </c>
      <c r="J13" s="76">
        <f>'[1]AÜ städtis'!J13</f>
        <v>46426</v>
      </c>
      <c r="K13" s="76">
        <f>'[1]AÜ städtis'!K13</f>
        <v>3.9</v>
      </c>
      <c r="L13" s="76">
        <f>'[1]AÜ städtis'!L13</f>
        <v>5.5</v>
      </c>
      <c r="M13" s="76">
        <f>'[1]AÜ städtis'!M13</f>
        <v>500164</v>
      </c>
      <c r="N13" s="76">
        <f>'[1]AÜ städtis'!N13</f>
        <v>1.8</v>
      </c>
      <c r="O13" s="76">
        <f>'[1]AÜ städtis'!O13</f>
        <v>415291</v>
      </c>
      <c r="P13" s="76">
        <f>'[1]AÜ städtis'!P13</f>
        <v>84873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913935</v>
      </c>
      <c r="H14" s="21">
        <f>G14/'2024'!G14*100-100</f>
        <v>-2.9968052474606566</v>
      </c>
      <c r="I14" s="20">
        <f>SUM(I9:I13)</f>
        <v>679038</v>
      </c>
      <c r="J14" s="20">
        <f>SUM(J9:J13)</f>
        <v>234897</v>
      </c>
      <c r="K14" s="21">
        <f>I14/'2024'!I14*100-100</f>
        <v>-2.8899700534575743</v>
      </c>
      <c r="L14" s="21">
        <f>J14/'2024'!J14*100-100</f>
        <v>-3.3043256327081707</v>
      </c>
      <c r="M14" s="20">
        <f>SUM(M9:M13)</f>
        <v>1689666</v>
      </c>
      <c r="N14" s="21">
        <f>M14/'2024'!M14*100-100</f>
        <v>-4.6435361780008009</v>
      </c>
      <c r="O14" s="20">
        <f>SUM(O9:O13)</f>
        <v>1256719</v>
      </c>
      <c r="P14" s="20">
        <f>SUM(P9:P13)</f>
        <v>432947</v>
      </c>
      <c r="Q14" s="21">
        <f>O14/'2024'!O14*100-100</f>
        <v>-4.1631619043842392</v>
      </c>
      <c r="R14" s="21">
        <f>P14/'2024'!P14*100-100</f>
        <v>-6.0110369141795275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91751</v>
      </c>
      <c r="H19" s="77">
        <f>IF('[1]AÜ städtis'!H16="...","",'[1]AÜ städtis'!H16)</f>
        <v>1.7</v>
      </c>
      <c r="I19" s="77">
        <f>IF('[1]AÜ städtis'!I16="...","",'[1]AÜ städtis'!I16)</f>
        <v>77870</v>
      </c>
      <c r="J19" s="77">
        <f>IF('[1]AÜ städtis'!J16="...","",'[1]AÜ städtis'!J16)</f>
        <v>13881</v>
      </c>
      <c r="K19" s="77">
        <f>IF('[1]AÜ städtis'!K16="...","",'[1]AÜ städtis'!K16)</f>
        <v>-0.5</v>
      </c>
      <c r="L19" s="77">
        <f>IF('[1]AÜ städtis'!L16="...","",'[1]AÜ städtis'!L16)</f>
        <v>18.600000000000001</v>
      </c>
      <c r="M19" s="77">
        <f>IF('[1]AÜ städtis'!M16="...","",'[1]AÜ städtis'!M16)</f>
        <v>180448</v>
      </c>
      <c r="N19" s="77">
        <f>IF('[1]AÜ städtis'!N16="...","",'[1]AÜ städtis'!N16)</f>
        <v>-2.9</v>
      </c>
      <c r="O19" s="77">
        <f>IF('[1]AÜ städtis'!O16="...","",'[1]AÜ städtis'!O16)</f>
        <v>152414</v>
      </c>
      <c r="P19" s="77">
        <f>IF('[1]AÜ städtis'!P16="...","",'[1]AÜ städtis'!P16)</f>
        <v>28034</v>
      </c>
      <c r="Q19" s="77">
        <f>IF('[1]AÜ städtis'!Q16="...","",'[1]AÜ städtis'!Q16)</f>
        <v>-4.7</v>
      </c>
      <c r="R19" s="77">
        <f>IF('[1]AÜ städtis'!R16="...","",'[1]AÜ städtis'!R16)</f>
        <v>8.6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327075</v>
      </c>
      <c r="H20" s="77">
        <f>IF('[1]AÜ städtis'!H17="...","",'[1]AÜ städtis'!H17)</f>
        <v>3.3</v>
      </c>
      <c r="I20" s="77">
        <f>IF('[1]AÜ städtis'!I17="...","",'[1]AÜ städtis'!I17)</f>
        <v>233027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574177</v>
      </c>
      <c r="N20" s="77">
        <f>IF('[1]AÜ städtis'!N17="...","",'[1]AÜ städtis'!N17)</f>
        <v>-1.2</v>
      </c>
      <c r="O20" s="77">
        <f>IF('[1]AÜ städtis'!O17="...","",'[1]AÜ städtis'!O17)</f>
        <v>405193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45437</v>
      </c>
      <c r="F21" s="77">
        <f>IF('[1]AÜ städtis'!F18="...","",'[1]AÜ städtis'!F18)</f>
        <v>43303</v>
      </c>
      <c r="G21" s="77">
        <f>IF('[1]AÜ städtis'!G18="...","",'[1]AÜ städtis'!G18)</f>
        <v>266026</v>
      </c>
      <c r="H21" s="77">
        <f>IF('[1]AÜ städtis'!H18="...","",'[1]AÜ städtis'!H18)</f>
        <v>6.3</v>
      </c>
      <c r="I21" s="77">
        <f>IF('[1]AÜ städtis'!I18="...","",'[1]AÜ städtis'!I18)</f>
        <v>184839</v>
      </c>
      <c r="J21" s="77">
        <f>IF('[1]AÜ städtis'!J18="...","",'[1]AÜ städtis'!J18)</f>
        <v>81187</v>
      </c>
      <c r="K21" s="77">
        <f>IF('[1]AÜ städtis'!K18="...","",'[1]AÜ städtis'!K18)</f>
        <v>5.8</v>
      </c>
      <c r="L21" s="77">
        <f>IF('[1]AÜ städtis'!L18="...","",'[1]AÜ städtis'!L18)</f>
        <v>7.5</v>
      </c>
      <c r="M21" s="77">
        <f>IF('[1]AÜ städtis'!M18="...","",'[1]AÜ städtis'!M18)</f>
        <v>422771</v>
      </c>
      <c r="N21" s="77">
        <f>IF('[1]AÜ städtis'!N18="...","",'[1]AÜ städtis'!N18)</f>
        <v>4.2</v>
      </c>
      <c r="O21" s="77">
        <f>IF('[1]AÜ städtis'!O18="...","",'[1]AÜ städtis'!O18)</f>
        <v>288617</v>
      </c>
      <c r="P21" s="77">
        <f>IF('[1]AÜ städtis'!P18="...","",'[1]AÜ städtis'!P18)</f>
        <v>134154</v>
      </c>
      <c r="Q21" s="77">
        <f>IF('[1]AÜ städtis'!Q18="...","",'[1]AÜ städtis'!Q18)</f>
        <v>4.7</v>
      </c>
      <c r="R21" s="77">
        <f>IF('[1]AÜ städtis'!R18="...","",'[1]AÜ städtis'!R18)</f>
        <v>3.1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557</v>
      </c>
      <c r="E22" s="77">
        <f>IF('[1]AÜ städtis'!E19="...","",'[1]AÜ städtis'!E19)</f>
        <v>51182</v>
      </c>
      <c r="F22" s="77">
        <f>IF('[1]AÜ städtis'!F19="...","",'[1]AÜ städtis'!F19)</f>
        <v>48925</v>
      </c>
      <c r="G22" s="77">
        <f>IF('[1]AÜ städtis'!G19="...","",'[1]AÜ städtis'!G19)</f>
        <v>272634</v>
      </c>
      <c r="H22" s="77">
        <f>IF('[1]AÜ städtis'!H19="...","",'[1]AÜ städtis'!H19)</f>
        <v>0.8</v>
      </c>
      <c r="I22" s="77">
        <f>IF('[1]AÜ städtis'!I19="...","",'[1]AÜ städtis'!I19)</f>
        <v>226275</v>
      </c>
      <c r="J22" s="77">
        <f>IF('[1]AÜ städtis'!J19="...","",'[1]AÜ städtis'!J19)</f>
        <v>46359</v>
      </c>
      <c r="K22" s="77">
        <f>IF('[1]AÜ städtis'!K19="...","",'[1]AÜ städtis'!K19)</f>
        <v>2.1</v>
      </c>
      <c r="L22" s="77">
        <f>IF('[1]AÜ städtis'!L19="...","",'[1]AÜ städtis'!L19)</f>
        <v>-6.6</v>
      </c>
      <c r="M22" s="77">
        <f>IF('[1]AÜ städtis'!M19="...","",'[1]AÜ städtis'!M19)</f>
        <v>524914</v>
      </c>
      <c r="N22" s="77">
        <f>IF('[1]AÜ städtis'!N19="...","",'[1]AÜ städtis'!N19)</f>
        <v>-1.5</v>
      </c>
      <c r="O22" s="77">
        <f>IF('[1]AÜ städtis'!O19="...","",'[1]AÜ städtis'!O19)</f>
        <v>441063</v>
      </c>
      <c r="P22" s="77">
        <f>IF('[1]AÜ städtis'!P19="...","",'[1]AÜ städtis'!P19)</f>
        <v>83851</v>
      </c>
      <c r="Q22" s="77">
        <f>IF('[1]AÜ städtis'!Q19="...","",'[1]AÜ städtis'!Q19)</f>
        <v>0</v>
      </c>
      <c r="R22" s="77">
        <f>IF('[1]AÜ städtis'!R19="...","",'[1]AÜ städtis'!R19)</f>
        <v>-9.5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983734</v>
      </c>
      <c r="H23" s="21">
        <f>G23/'2024'!G23*100-100</f>
        <v>3.1857783297425328</v>
      </c>
      <c r="I23" s="20">
        <f>SUM(I18:I22)</f>
        <v>743649</v>
      </c>
      <c r="J23" s="20">
        <f>SUM(J18:J22)</f>
        <v>240085</v>
      </c>
      <c r="K23" s="21">
        <f>I23/'2024'!I23*100-100</f>
        <v>0.85578004147346576</v>
      </c>
      <c r="L23" s="21">
        <f>J23/'2024'!J23*100-100</f>
        <v>11.138628757123087</v>
      </c>
      <c r="M23" s="20">
        <f>SUM(M18:M22)</f>
        <v>1767180</v>
      </c>
      <c r="N23" s="21">
        <f>M23/'2024'!M23*100-100</f>
        <v>3.6172384337533003E-2</v>
      </c>
      <c r="O23" s="20">
        <f>SUM(O18:O22)</f>
        <v>1341966</v>
      </c>
      <c r="P23" s="20">
        <f>SUM(P18:P22)</f>
        <v>425214</v>
      </c>
      <c r="Q23" s="21">
        <f>O23/'2024'!O23*100-100</f>
        <v>-2.1489852257265767</v>
      </c>
      <c r="R23" s="21">
        <f>P23/'2024'!P23*100-100</f>
        <v>7.6210507133582723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1897669</v>
      </c>
      <c r="H24" s="26">
        <f>G24/'2024'!G24*100-100</f>
        <v>0.11273879839539802</v>
      </c>
      <c r="I24" s="25">
        <f>I23+I14</f>
        <v>1422687</v>
      </c>
      <c r="J24" s="25">
        <f>J23+J14</f>
        <v>474982</v>
      </c>
      <c r="K24" s="26">
        <f>I24/'2024'!I24*100-100</f>
        <v>-0.96743318355684949</v>
      </c>
      <c r="L24" s="26">
        <f>J24/'2024'!J24*100-100</f>
        <v>3.4938674836092218</v>
      </c>
      <c r="M24" s="25">
        <f>M23+M14</f>
        <v>3456846</v>
      </c>
      <c r="N24" s="26">
        <f>M24/'2024'!M24*100-100</f>
        <v>-2.3072566587762964</v>
      </c>
      <c r="O24" s="25">
        <f>O23+O14</f>
        <v>2598685</v>
      </c>
      <c r="P24" s="25">
        <f>P23+P14</f>
        <v>858161</v>
      </c>
      <c r="Q24" s="26">
        <f>O24/'2024'!O24*100-100</f>
        <v>-3.1335022396802685</v>
      </c>
      <c r="R24" s="26">
        <f>P24/'2024'!P24*100-100</f>
        <v>0.28303022300025305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114215</v>
      </c>
      <c r="H28" s="77">
        <f>IF('[1]AÜ städtis'!H22="...","",'[1]AÜ städtis'!H22)</f>
        <v>1.2</v>
      </c>
      <c r="I28" s="77">
        <f>IF('[1]AÜ städtis'!I22="...","",'[1]AÜ städtis'!I22)</f>
        <v>96023</v>
      </c>
      <c r="J28" s="77">
        <f>IF('[1]AÜ städtis'!J22="...","",'[1]AÜ städtis'!J22)</f>
        <v>18192</v>
      </c>
      <c r="K28" s="77">
        <f>IF('[1]AÜ städtis'!K22="...","",'[1]AÜ städtis'!K22)</f>
        <v>-0.8</v>
      </c>
      <c r="L28" s="77">
        <f>IF('[1]AÜ städtis'!L22="...","",'[1]AÜ städtis'!L22)</f>
        <v>12.8</v>
      </c>
      <c r="M28" s="77">
        <f>IF('[1]AÜ städtis'!M22="...","",'[1]AÜ städtis'!M22)</f>
        <v>234442</v>
      </c>
      <c r="N28" s="77">
        <f>IF('[1]AÜ städtis'!N22="...","",'[1]AÜ städtis'!N22)</f>
        <v>0.8</v>
      </c>
      <c r="O28" s="77">
        <f>IF('[1]AÜ städtis'!O22="...","",'[1]AÜ städtis'!O22)</f>
        <v>195377</v>
      </c>
      <c r="P28" s="77">
        <f>IF('[1]AÜ städtis'!P22="...","",'[1]AÜ städtis'!P22)</f>
        <v>39065</v>
      </c>
      <c r="Q28" s="77">
        <f>IF('[1]AÜ städtis'!Q22="...","",'[1]AÜ städtis'!Q22)</f>
        <v>-0.9</v>
      </c>
      <c r="R28" s="77">
        <f>IF('[1]AÜ städtis'!R22="...","",'[1]AÜ städtis'!R22)</f>
        <v>10.5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367575</v>
      </c>
      <c r="H29" s="77">
        <f>IF('[1]AÜ städtis'!H23="...","",'[1]AÜ städtis'!H23)</f>
        <v>0.8</v>
      </c>
      <c r="I29" s="77">
        <f>IF('[1]AÜ städtis'!I23="...","",'[1]AÜ städtis'!I23)</f>
        <v>260524</v>
      </c>
      <c r="J29" s="77">
        <f>IF('[1]AÜ städtis'!J23="...","",'[1]AÜ städtis'!J23)</f>
        <v>107051</v>
      </c>
      <c r="K29" s="77">
        <f>IF('[1]AÜ städtis'!K23="...","",'[1]AÜ städtis'!K23)</f>
        <v>3</v>
      </c>
      <c r="L29" s="77">
        <f>IF('[1]AÜ städtis'!L23="...","",'[1]AÜ städtis'!L23)</f>
        <v>-4</v>
      </c>
      <c r="M29" s="77">
        <f>IF('[1]AÜ städtis'!M23="...","",'[1]AÜ städtis'!M23)</f>
        <v>695165</v>
      </c>
      <c r="N29" s="77">
        <f>IF('[1]AÜ städtis'!N23="...","",'[1]AÜ städtis'!N23)</f>
        <v>4.0999999999999996</v>
      </c>
      <c r="O29" s="77">
        <f>IF('[1]AÜ städtis'!O23="...","",'[1]AÜ städtis'!O23)</f>
        <v>482662</v>
      </c>
      <c r="P29" s="77">
        <f>IF('[1]AÜ städtis'!P23="...","",'[1]AÜ städtis'!P23)</f>
        <v>212503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43636</v>
      </c>
      <c r="G30" s="77">
        <f>IF('[1]AÜ städtis'!G24="...","",'[1]AÜ städtis'!G24)</f>
        <v>312187</v>
      </c>
      <c r="H30" s="77">
        <f>IF('[1]AÜ städtis'!H24="...","",'[1]AÜ städtis'!H24)</f>
        <v>0.3</v>
      </c>
      <c r="I30" s="77">
        <f>IF('[1]AÜ städtis'!I24="...","",'[1]AÜ städtis'!I24)</f>
        <v>218652</v>
      </c>
      <c r="J30" s="77">
        <f>IF('[1]AÜ städtis'!J24="...","",'[1]AÜ städtis'!J24)</f>
        <v>93535</v>
      </c>
      <c r="K30" s="77">
        <f>IF('[1]AÜ städtis'!K24="...","",'[1]AÜ städtis'!K24)</f>
        <v>0.5</v>
      </c>
      <c r="L30" s="77">
        <f>IF('[1]AÜ städtis'!L24="...","",'[1]AÜ städtis'!L24)</f>
        <v>0</v>
      </c>
      <c r="M30" s="77">
        <f>IF('[1]AÜ städtis'!M24="...","",'[1]AÜ städtis'!M24)</f>
        <v>520363</v>
      </c>
      <c r="N30" s="77">
        <f>IF('[1]AÜ städtis'!N24="...","",'[1]AÜ städtis'!N24)</f>
        <v>-0.9</v>
      </c>
      <c r="O30" s="77">
        <f>IF('[1]AÜ städtis'!O24="...","",'[1]AÜ städtis'!O24)</f>
        <v>350722</v>
      </c>
      <c r="P30" s="77">
        <f>IF('[1]AÜ städtis'!P24="...","",'[1]AÜ städtis'!P24)</f>
        <v>169641</v>
      </c>
      <c r="Q30" s="77">
        <f>IF('[1]AÜ städtis'!Q24="...","",'[1]AÜ städtis'!Q24)</f>
        <v>0.2</v>
      </c>
      <c r="R30" s="77">
        <f>IF('[1]AÜ städtis'!R24="...","",'[1]AÜ städtis'!R24)</f>
        <v>-3.2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576</v>
      </c>
      <c r="D31" s="77">
        <f>IF('[1]AÜ städtis'!D25="...","",'[1]AÜ städtis'!D25)</f>
        <v>558</v>
      </c>
      <c r="E31" s="77">
        <f>IF('[1]AÜ städtis'!E25="...","",'[1]AÜ städtis'!E25)</f>
        <v>51345</v>
      </c>
      <c r="F31" s="77">
        <f>IF('[1]AÜ städtis'!F25="...","",'[1]AÜ städtis'!F25)</f>
        <v>48890</v>
      </c>
      <c r="G31" s="77">
        <f>IF('[1]AÜ städtis'!G25="...","",'[1]AÜ städtis'!G25)</f>
        <v>326989</v>
      </c>
      <c r="H31" s="77">
        <f>IF('[1]AÜ städtis'!H25="...","",'[1]AÜ städtis'!H25)</f>
        <v>7.7</v>
      </c>
      <c r="I31" s="77">
        <f>IF('[1]AÜ städtis'!I25="...","",'[1]AÜ städtis'!I25)</f>
        <v>269351</v>
      </c>
      <c r="J31" s="77">
        <f>IF('[1]AÜ städtis'!J25="...","",'[1]AÜ städtis'!J25)</f>
        <v>57638</v>
      </c>
      <c r="K31" s="77">
        <f>IF('[1]AÜ städtis'!K25="...","",'[1]AÜ städtis'!K25)</f>
        <v>5.6</v>
      </c>
      <c r="L31" s="77">
        <f>IF('[1]AÜ städtis'!L25="...","",'[1]AÜ städtis'!L25)</f>
        <v>15.3</v>
      </c>
      <c r="M31" s="77">
        <f>IF('[1]AÜ städtis'!M25="...","",'[1]AÜ städtis'!M25)</f>
        <v>633015</v>
      </c>
      <c r="N31" s="77">
        <f>IF('[1]AÜ städtis'!N25="...","",'[1]AÜ städtis'!N25)</f>
        <v>6.4</v>
      </c>
      <c r="O31" s="77">
        <f>IF('[1]AÜ städtis'!O25="...","",'[1]AÜ städtis'!O25)</f>
        <v>526104</v>
      </c>
      <c r="P31" s="77">
        <f>IF('[1]AÜ städtis'!P25="...","",'[1]AÜ städtis'!P25)</f>
        <v>106911</v>
      </c>
      <c r="Q31" s="77">
        <f>IF('[1]AÜ städtis'!Q25="...","",'[1]AÜ städtis'!Q25)</f>
        <v>4.2</v>
      </c>
      <c r="R31" s="77">
        <f>IF('[1]AÜ städtis'!R25="...","",'[1]AÜ städtis'!R25)</f>
        <v>16.5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1151603</v>
      </c>
      <c r="H32" s="21">
        <f>G32/'2024'!G32*100-100</f>
        <v>2.8534708043735009</v>
      </c>
      <c r="I32" s="20">
        <f>SUM(I27:I31)</f>
        <v>869567</v>
      </c>
      <c r="J32" s="20">
        <f>SUM(J27:J31)</f>
        <v>282036</v>
      </c>
      <c r="K32" s="21">
        <f>I32/'2024'!I32*100-100</f>
        <v>3.0695651143219465</v>
      </c>
      <c r="L32" s="21">
        <f>J32/'2024'!J32*100-100</f>
        <v>2.1928807467099602</v>
      </c>
      <c r="M32" s="20">
        <f>SUM(M27:M31)</f>
        <v>2154362</v>
      </c>
      <c r="N32" s="21">
        <f>M32/'2024'!M32*100-100</f>
        <v>3.315763652869407</v>
      </c>
      <c r="O32" s="20">
        <f>SUM(O27:O31)</f>
        <v>1613826</v>
      </c>
      <c r="P32" s="20">
        <f>SUM(P27:P31)</f>
        <v>540536</v>
      </c>
      <c r="Q32" s="21">
        <f>O32/'2024'!O32*100-100</f>
        <v>3.3322811171590416</v>
      </c>
      <c r="R32" s="21">
        <f>P32/'2024'!P32*100-100</f>
        <v>3.2664804618694205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3049272</v>
      </c>
      <c r="H33" s="26">
        <f>G33/'2024'!G33*100-100</f>
        <v>1.1304775227796853</v>
      </c>
      <c r="I33" s="25">
        <f>I32+I23+I14</f>
        <v>2292254</v>
      </c>
      <c r="J33" s="25">
        <f>J32+J23+J14</f>
        <v>757018</v>
      </c>
      <c r="K33" s="26">
        <f>I33/'2024'!I33*100-100</f>
        <v>0.5262130770462079</v>
      </c>
      <c r="L33" s="26">
        <f>J33/'2024'!J33*100-100</f>
        <v>3.005316145325196</v>
      </c>
      <c r="M33" s="25">
        <f>M32+M23+M14</f>
        <v>5611208</v>
      </c>
      <c r="N33" s="26">
        <f>M33/'2024'!M33*100-100</f>
        <v>-0.22229101825858777</v>
      </c>
      <c r="O33" s="25">
        <f>O32+O23+O14</f>
        <v>4212511</v>
      </c>
      <c r="P33" s="25">
        <f>P32+P23+P14</f>
        <v>1398697</v>
      </c>
      <c r="Q33" s="26">
        <f>O33/'2024'!O33*100-100</f>
        <v>-0.75440590387820805</v>
      </c>
      <c r="R33" s="26">
        <f>P33/'2024'!P33*100-100</f>
        <v>1.415336827687824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29392</v>
      </c>
      <c r="H36" s="77">
        <f>IF('[1]AÜ städtis'!H27="...","",'[1]AÜ städtis'!H27)</f>
        <v>-6.9</v>
      </c>
      <c r="I36" s="77">
        <f>IF('[1]AÜ städtis'!I27="...","",'[1]AÜ städtis'!I27)</f>
        <v>23253</v>
      </c>
      <c r="J36" s="77">
        <f>IF('[1]AÜ städtis'!J27="...","",'[1]AÜ städtis'!J27)</f>
        <v>6139</v>
      </c>
      <c r="K36" s="77">
        <f>IF('[1]AÜ städtis'!K27="...","",'[1]AÜ städtis'!K27)</f>
        <v>-10.1</v>
      </c>
      <c r="L36" s="77">
        <f>IF('[1]AÜ städtis'!L27="...","",'[1]AÜ städtis'!L27)</f>
        <v>7.4</v>
      </c>
      <c r="M36" s="77">
        <f>IF('[1]AÜ städtis'!M27="...","",'[1]AÜ städtis'!M27)</f>
        <v>68541</v>
      </c>
      <c r="N36" s="77">
        <f>IF('[1]AÜ städtis'!N27="...","",'[1]AÜ städtis'!N27)</f>
        <v>-1</v>
      </c>
      <c r="O36" s="77">
        <f>IF('[1]AÜ städtis'!O27="...","",'[1]AÜ städtis'!O27)</f>
        <v>56611</v>
      </c>
      <c r="P36" s="77">
        <f>IF('[1]AÜ städtis'!P27="...","",'[1]AÜ städtis'!P27)</f>
        <v>11930</v>
      </c>
      <c r="Q36" s="77">
        <f>IF('[1]AÜ städtis'!Q27="...","",'[1]AÜ städtis'!Q27)</f>
        <v>-4.3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19968</v>
      </c>
      <c r="F37" s="77">
        <f>IF('[1]AÜ städtis'!F28="...","",'[1]AÜ städtis'!F28)</f>
        <v>19371</v>
      </c>
      <c r="G37" s="77">
        <f>IF('[1]AÜ städtis'!G28="...","",'[1]AÜ städtis'!G28)</f>
        <v>117693</v>
      </c>
      <c r="H37" s="77">
        <f>IF('[1]AÜ städtis'!H28="...","",'[1]AÜ städtis'!H28)</f>
        <v>-6.2</v>
      </c>
      <c r="I37" s="77">
        <f>IF('[1]AÜ städtis'!I28="...","",'[1]AÜ städtis'!I28)</f>
        <v>97402</v>
      </c>
      <c r="J37" s="77">
        <f>IF('[1]AÜ städtis'!J28="...","",'[1]AÜ städtis'!J28)</f>
        <v>20291</v>
      </c>
      <c r="K37" s="77">
        <f>IF('[1]AÜ städtis'!K28="...","",'[1]AÜ städtis'!K28)</f>
        <v>-8.8000000000000007</v>
      </c>
      <c r="L37" s="77">
        <f>IF('[1]AÜ städtis'!L28="...","",'[1]AÜ städtis'!L28)</f>
        <v>8</v>
      </c>
      <c r="M37" s="77">
        <f>IF('[1]AÜ städtis'!M28="...","",'[1]AÜ städtis'!M28)</f>
        <v>241378</v>
      </c>
      <c r="N37" s="77">
        <f>IF('[1]AÜ städtis'!N28="...","",'[1]AÜ städtis'!N28)</f>
        <v>-0.5</v>
      </c>
      <c r="O37" s="77">
        <f>IF('[1]AÜ städtis'!O28="...","",'[1]AÜ städtis'!O28)</f>
        <v>199781</v>
      </c>
      <c r="P37" s="77">
        <f>IF('[1]AÜ städtis'!P28="...","",'[1]AÜ städtis'!P28)</f>
        <v>41597</v>
      </c>
      <c r="Q37" s="77">
        <f>IF('[1]AÜ städtis'!Q28="...","",'[1]AÜ städtis'!Q28)</f>
        <v>-1.9</v>
      </c>
      <c r="R37" s="77">
        <f>IF('[1]AÜ städtis'!R28="...","",'[1]AÜ städtis'!R28)</f>
        <v>7.3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47677</v>
      </c>
      <c r="F38" s="77">
        <f>IF('[1]AÜ städtis'!F29="...","",'[1]AÜ städtis'!F29)</f>
        <v>45728</v>
      </c>
      <c r="G38" s="77">
        <f>IF('[1]AÜ städtis'!G29="...","",'[1]AÜ städtis'!G29)</f>
        <v>396757</v>
      </c>
      <c r="H38" s="77">
        <f>IF('[1]AÜ städtis'!H29="...","",'[1]AÜ städtis'!H29)</f>
        <v>-3.1</v>
      </c>
      <c r="I38" s="77">
        <f>IF('[1]AÜ städtis'!I29="...","",'[1]AÜ städtis'!I29)</f>
        <v>265533</v>
      </c>
      <c r="J38" s="77">
        <f>IF('[1]AÜ städtis'!J29="...","",'[1]AÜ städtis'!J29)</f>
        <v>131224</v>
      </c>
      <c r="K38" s="77">
        <f>IF('[1]AÜ städtis'!K29="...","",'[1]AÜ städtis'!K29)</f>
        <v>-8.6999999999999993</v>
      </c>
      <c r="L38" s="77">
        <f>IF('[1]AÜ städtis'!L29="...","",'[1]AÜ städtis'!L29)</f>
        <v>11.2</v>
      </c>
      <c r="M38" s="77">
        <f>IF('[1]AÜ städtis'!M29="...","",'[1]AÜ städtis'!M29)</f>
        <v>721971</v>
      </c>
      <c r="N38" s="77">
        <f>IF('[1]AÜ städtis'!N29="...","",'[1]AÜ städtis'!N29)</f>
        <v>0.1</v>
      </c>
      <c r="O38" s="77">
        <f>IF('[1]AÜ städtis'!O29="...","",'[1]AÜ städtis'!O29)</f>
        <v>488070</v>
      </c>
      <c r="P38" s="77">
        <f>IF('[1]AÜ städtis'!P29="...","",'[1]AÜ städtis'!P29)</f>
        <v>233901</v>
      </c>
      <c r="Q38" s="77">
        <f>IF('[1]AÜ städtis'!Q29="...","",'[1]AÜ städtis'!Q29)</f>
        <v>-5</v>
      </c>
      <c r="R38" s="77">
        <f>IF('[1]AÜ städtis'!R29="...","",'[1]AÜ städtis'!R29)</f>
        <v>13.4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45556</v>
      </c>
      <c r="F39" s="77">
        <f>IF('[1]AÜ städtis'!F30="...","",'[1]AÜ städtis'!F30)</f>
        <v>43562</v>
      </c>
      <c r="G39" s="77">
        <f>IF('[1]AÜ städtis'!G30="...","",'[1]AÜ städtis'!G30)</f>
        <v>295060</v>
      </c>
      <c r="H39" s="77">
        <f>IF('[1]AÜ städtis'!H30="...","",'[1]AÜ städtis'!H30)</f>
        <v>-4.0999999999999996</v>
      </c>
      <c r="I39" s="77">
        <f>IF('[1]AÜ städtis'!I30="...","",'[1]AÜ städtis'!I30)</f>
        <v>207349</v>
      </c>
      <c r="J39" s="77">
        <f>IF('[1]AÜ städtis'!J30="...","",'[1]AÜ städtis'!J30)</f>
        <v>87711</v>
      </c>
      <c r="K39" s="77">
        <f>IF('[1]AÜ städtis'!K30="...","",'[1]AÜ städtis'!K30)</f>
        <v>0</v>
      </c>
      <c r="L39" s="77">
        <f>IF('[1]AÜ städtis'!L30="...","",'[1]AÜ städtis'!L30)</f>
        <v>-12.5</v>
      </c>
      <c r="M39" s="77">
        <f>IF('[1]AÜ städtis'!M30="...","",'[1]AÜ städtis'!M30)</f>
        <v>485050</v>
      </c>
      <c r="N39" s="77">
        <f>IF('[1]AÜ städtis'!N30="...","",'[1]AÜ städtis'!N30)</f>
        <v>-5.3</v>
      </c>
      <c r="O39" s="77">
        <f>IF('[1]AÜ städtis'!O30="...","",'[1]AÜ städtis'!O30)</f>
        <v>334524</v>
      </c>
      <c r="P39" s="77">
        <f>IF('[1]AÜ städtis'!P30="...","",'[1]AÜ städtis'!P30)</f>
        <v>150526</v>
      </c>
      <c r="Q39" s="77">
        <f>IF('[1]AÜ städtis'!Q30="...","",'[1]AÜ städtis'!Q30)</f>
        <v>1.5</v>
      </c>
      <c r="R39" s="77">
        <f>IF('[1]AÜ städtis'!R30="...","",'[1]AÜ städtis'!R30)</f>
        <v>-17.5</v>
      </c>
      <c r="S39" s="77">
        <f>IF('[1]AÜ städtis'!S30="...","",'[1]AÜ städtis'!S30)</f>
        <v>1.6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577</v>
      </c>
      <c r="D40" s="77">
        <f>IF('[1]AÜ städtis'!D31="...","",'[1]AÜ städtis'!D31)</f>
        <v>567</v>
      </c>
      <c r="E40" s="77">
        <f>IF('[1]AÜ städtis'!E31="...","",'[1]AÜ städtis'!E31)</f>
        <v>51459</v>
      </c>
      <c r="F40" s="77">
        <f>IF('[1]AÜ städtis'!F31="...","",'[1]AÜ städtis'!F31)</f>
        <v>49205</v>
      </c>
      <c r="G40" s="77">
        <f>IF('[1]AÜ städtis'!G31="...","",'[1]AÜ städtis'!G31)</f>
        <v>304670</v>
      </c>
      <c r="H40" s="77">
        <f>IF('[1]AÜ städtis'!H31="...","",'[1]AÜ städtis'!H31)</f>
        <v>-6.1</v>
      </c>
      <c r="I40" s="77">
        <f>IF('[1]AÜ städtis'!I31="...","",'[1]AÜ städtis'!I31)</f>
        <v>244222</v>
      </c>
      <c r="J40" s="77">
        <f>IF('[1]AÜ städtis'!J31="...","",'[1]AÜ städtis'!J31)</f>
        <v>60448</v>
      </c>
      <c r="K40" s="77">
        <f>IF('[1]AÜ städtis'!K31="...","",'[1]AÜ städtis'!K31)</f>
        <v>-9.3000000000000007</v>
      </c>
      <c r="L40" s="77">
        <f>IF('[1]AÜ städtis'!L31="...","",'[1]AÜ städtis'!L31)</f>
        <v>4.7</v>
      </c>
      <c r="M40" s="77">
        <f>IF('[1]AÜ städtis'!M31="...","",'[1]AÜ städtis'!M31)</f>
        <v>597362</v>
      </c>
      <c r="N40" s="77">
        <f>IF('[1]AÜ städtis'!N31="...","",'[1]AÜ städtis'!N31)</f>
        <v>-4.8</v>
      </c>
      <c r="O40" s="77">
        <f>IF('[1]AÜ städtis'!O31="...","",'[1]AÜ städtis'!O31)</f>
        <v>488763</v>
      </c>
      <c r="P40" s="77">
        <f>IF('[1]AÜ städtis'!P31="...","",'[1]AÜ städtis'!P31)</f>
        <v>108599</v>
      </c>
      <c r="Q40" s="77">
        <f>IF('[1]AÜ städtis'!Q31="...","",'[1]AÜ städtis'!Q31)</f>
        <v>-6.3</v>
      </c>
      <c r="R40" s="77">
        <f>IF('[1]AÜ städtis'!R31="...","",'[1]AÜ städtis'!R31)</f>
        <v>0.7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1143572</v>
      </c>
      <c r="H41" s="21">
        <f>G41/'2024'!G41*100-100</f>
        <v>-4.7355964875597607</v>
      </c>
      <c r="I41" s="20">
        <f>SUM(I36:I40)</f>
        <v>837759</v>
      </c>
      <c r="J41" s="20">
        <f>SUM(J36:J40)</f>
        <v>305813</v>
      </c>
      <c r="K41" s="21">
        <f>I41/'2024'!I41*100-100</f>
        <v>-6.906771091459845</v>
      </c>
      <c r="L41" s="21">
        <f>J41/'2024'!J41*100-100</f>
        <v>1.7663599607327711</v>
      </c>
      <c r="M41" s="20">
        <f>SUM(M36:M40)</f>
        <v>2114302</v>
      </c>
      <c r="N41" s="21">
        <f>M41/'2024'!M41*100-100</f>
        <v>-2.7253709273217623</v>
      </c>
      <c r="O41" s="20">
        <f>SUM(O36:O40)</f>
        <v>1567749</v>
      </c>
      <c r="P41" s="20">
        <f>SUM(P36:P40)</f>
        <v>546553</v>
      </c>
      <c r="Q41" s="21">
        <f>O41/'2024'!O41*100-100</f>
        <v>-3.7096750418266708</v>
      </c>
      <c r="R41" s="21">
        <f>P41/'2024'!P41*100-100</f>
        <v>0.21305815460834765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4192844</v>
      </c>
      <c r="H42" s="26">
        <f>G42/'2024'!G42*100-100</f>
        <v>-0.5399225022268439</v>
      </c>
      <c r="I42" s="25">
        <f>I41+I32+I23+I14</f>
        <v>3130013</v>
      </c>
      <c r="J42" s="25">
        <f>J41+J32+J23+J14</f>
        <v>1062831</v>
      </c>
      <c r="K42" s="26">
        <f>I42/'2024'!I42*100-100</f>
        <v>-1.5771488873704556</v>
      </c>
      <c r="L42" s="26">
        <f>J42/'2024'!J42*100-100</f>
        <v>2.645745367168999</v>
      </c>
      <c r="M42" s="25">
        <f>M41+M32+M23+M14</f>
        <v>7725510</v>
      </c>
      <c r="N42" s="26">
        <f>M42/'2024'!M42*100-100</f>
        <v>-0.92004255860528872</v>
      </c>
      <c r="O42" s="25">
        <f t="shared" ref="O42:P42" si="0">O41+O32+O23+O14</f>
        <v>5780260</v>
      </c>
      <c r="P42" s="25">
        <f t="shared" si="0"/>
        <v>1945250</v>
      </c>
      <c r="Q42" s="26">
        <f>O42/'2024'!O42*100-100</f>
        <v>-1.5737278380569109</v>
      </c>
      <c r="R42" s="26">
        <f>P42/'2024'!P42*100-100</f>
        <v>1.074630774282852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71</v>
      </c>
      <c r="D45" s="77">
        <f>IF('[1]AÜ städtis'!D33="...","",'[1]AÜ städtis'!D33)</f>
        <v>70</v>
      </c>
      <c r="E45" s="77">
        <f>IF('[1]AÜ städtis'!E33="...","",'[1]AÜ städtis'!E33)</f>
        <v>6026</v>
      </c>
      <c r="F45" s="77">
        <f>IF('[1]AÜ städtis'!F33="...","",'[1]AÜ städtis'!F33)</f>
        <v>5654</v>
      </c>
      <c r="G45" s="77">
        <f>IF('[1]AÜ städtis'!G33="...","",'[1]AÜ städtis'!G33)</f>
        <v>34074</v>
      </c>
      <c r="H45" s="77">
        <f>IF('[1]AÜ städtis'!H33="...","",'[1]AÜ städtis'!H33)</f>
        <v>15.6</v>
      </c>
      <c r="I45" s="77">
        <f>IF('[1]AÜ städtis'!I33="...","",'[1]AÜ städtis'!I33)</f>
        <v>28121</v>
      </c>
      <c r="J45" s="77">
        <f>IF('[1]AÜ städtis'!J33="...","",'[1]AÜ städtis'!J33)</f>
        <v>5953</v>
      </c>
      <c r="K45" s="77">
        <f>IF('[1]AÜ städtis'!K33="...","",'[1]AÜ städtis'!K33)</f>
        <v>19.100000000000001</v>
      </c>
      <c r="L45" s="77">
        <f>IF('[1]AÜ städtis'!L33="...","",'[1]AÜ städtis'!L33)</f>
        <v>1.4</v>
      </c>
      <c r="M45" s="77">
        <f>IF('[1]AÜ städtis'!M33="...","",'[1]AÜ städtis'!M33)</f>
        <v>76040</v>
      </c>
      <c r="N45" s="77">
        <f>IF('[1]AÜ städtis'!N33="...","",'[1]AÜ städtis'!N33)</f>
        <v>12</v>
      </c>
      <c r="O45" s="77">
        <f>IF('[1]AÜ städtis'!O33="...","",'[1]AÜ städtis'!O33)</f>
        <v>64966</v>
      </c>
      <c r="P45" s="77">
        <f>IF('[1]AÜ städtis'!P33="...","",'[1]AÜ städtis'!P33)</f>
        <v>11074</v>
      </c>
      <c r="Q45" s="77">
        <f>IF('[1]AÜ städtis'!Q33="...","",'[1]AÜ städtis'!Q33)</f>
        <v>16.7</v>
      </c>
      <c r="R45" s="77">
        <f>IF('[1]AÜ städtis'!R33="...","",'[1]AÜ städtis'!R33)</f>
        <v>-9.4</v>
      </c>
      <c r="S45" s="77">
        <f>IF('[1]AÜ städtis'!S33="...","",'[1]AÜ städtis'!S33)</f>
        <v>2.2000000000000002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219</v>
      </c>
      <c r="D46" s="77">
        <f>IF('[1]AÜ städtis'!D34="...","",'[1]AÜ städtis'!D34)</f>
        <v>214</v>
      </c>
      <c r="E46" s="77">
        <f>IF('[1]AÜ städtis'!E34="...","",'[1]AÜ städtis'!E34)</f>
        <v>20006</v>
      </c>
      <c r="F46" s="77">
        <f>IF('[1]AÜ städtis'!F34="...","",'[1]AÜ städtis'!F34)</f>
        <v>19415</v>
      </c>
      <c r="G46" s="77">
        <f>IF('[1]AÜ städtis'!G34="...","",'[1]AÜ städtis'!G34)</f>
        <v>142408</v>
      </c>
      <c r="H46" s="77">
        <f>IF('[1]AÜ städtis'!H34="...","",'[1]AÜ städtis'!H34)</f>
        <v>5.7</v>
      </c>
      <c r="I46" s="77">
        <f>IF('[1]AÜ städtis'!I34="...","",'[1]AÜ städtis'!I34)</f>
        <v>119867</v>
      </c>
      <c r="J46" s="77">
        <f>IF('[1]AÜ städtis'!J34="...","",'[1]AÜ städtis'!J34)</f>
        <v>22541</v>
      </c>
      <c r="K46" s="77">
        <f>IF('[1]AÜ städtis'!K34="...","",'[1]AÜ städtis'!K34)</f>
        <v>5</v>
      </c>
      <c r="L46" s="77">
        <f>IF('[1]AÜ städtis'!L34="...","",'[1]AÜ städtis'!L34)</f>
        <v>11.4</v>
      </c>
      <c r="M46" s="77">
        <f>IF('[1]AÜ städtis'!M34="...","",'[1]AÜ städtis'!M34)</f>
        <v>287740</v>
      </c>
      <c r="N46" s="77">
        <f>IF('[1]AÜ städtis'!N34="...","",'[1]AÜ städtis'!N34)</f>
        <v>7.1</v>
      </c>
      <c r="O46" s="77">
        <f>IF('[1]AÜ städtis'!O34="...","",'[1]AÜ städtis'!O34)</f>
        <v>239313</v>
      </c>
      <c r="P46" s="77">
        <f>IF('[1]AÜ städtis'!P34="...","",'[1]AÜ städtis'!P34)</f>
        <v>48427</v>
      </c>
      <c r="Q46" s="77">
        <f>IF('[1]AÜ städtis'!Q34="...","",'[1]AÜ städtis'!Q34)</f>
        <v>6.7</v>
      </c>
      <c r="R46" s="77">
        <f>IF('[1]AÜ städtis'!R34="...","",'[1]AÜ städtis'!R34)</f>
        <v>11.5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357</v>
      </c>
      <c r="D47" s="77">
        <f>IF('[1]AÜ städtis'!D35="...","",'[1]AÜ städtis'!D35)</f>
        <v>344</v>
      </c>
      <c r="E47" s="77">
        <f>IF('[1]AÜ städtis'!E35="...","",'[1]AÜ städtis'!E35)</f>
        <v>47663</v>
      </c>
      <c r="F47" s="77">
        <f>IF('[1]AÜ städtis'!F35="...","",'[1]AÜ städtis'!F35)</f>
        <v>45796</v>
      </c>
      <c r="G47" s="77">
        <f>IF('[1]AÜ städtis'!G35="...","",'[1]AÜ städtis'!G35)</f>
        <v>433677</v>
      </c>
      <c r="H47" s="77">
        <f>IF('[1]AÜ städtis'!H35="...","",'[1]AÜ städtis'!H35)</f>
        <v>7</v>
      </c>
      <c r="I47" s="77">
        <f>IF('[1]AÜ städtis'!I35="...","",'[1]AÜ städtis'!I35)</f>
        <v>292511</v>
      </c>
      <c r="J47" s="77">
        <f>IF('[1]AÜ städtis'!J35="...","",'[1]AÜ städtis'!J35)</f>
        <v>141166</v>
      </c>
      <c r="K47" s="77">
        <f>IF('[1]AÜ städtis'!K35="...","",'[1]AÜ städtis'!K35)</f>
        <v>3.1</v>
      </c>
      <c r="L47" s="77">
        <f>IF('[1]AÜ städtis'!L35="...","",'[1]AÜ städtis'!L35)</f>
        <v>16.399999999999999</v>
      </c>
      <c r="M47" s="77">
        <f>IF('[1]AÜ städtis'!M35="...","",'[1]AÜ städtis'!M35)</f>
        <v>790305</v>
      </c>
      <c r="N47" s="77">
        <f>IF('[1]AÜ städtis'!N35="...","",'[1]AÜ städtis'!N35)</f>
        <v>8.8000000000000007</v>
      </c>
      <c r="O47" s="77">
        <f>IF('[1]AÜ städtis'!O35="...","",'[1]AÜ städtis'!O35)</f>
        <v>531272</v>
      </c>
      <c r="P47" s="77">
        <f>IF('[1]AÜ städtis'!P35="...","",'[1]AÜ städtis'!P35)</f>
        <v>259033</v>
      </c>
      <c r="Q47" s="77">
        <f>IF('[1]AÜ städtis'!Q35="...","",'[1]AÜ städtis'!Q35)</f>
        <v>4.2</v>
      </c>
      <c r="R47" s="77">
        <f>IF('[1]AÜ städtis'!R35="...","",'[1]AÜ städtis'!R35)</f>
        <v>20.3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318</v>
      </c>
      <c r="D48" s="77">
        <f>IF('[1]AÜ städtis'!D36="...","",'[1]AÜ städtis'!D36)</f>
        <v>301</v>
      </c>
      <c r="E48" s="77">
        <f>IF('[1]AÜ städtis'!E36="...","",'[1]AÜ städtis'!E36)</f>
        <v>45286</v>
      </c>
      <c r="F48" s="77">
        <f>IF('[1]AÜ städtis'!F36="...","",'[1]AÜ städtis'!F36)</f>
        <v>43440</v>
      </c>
      <c r="G48" s="77">
        <f>IF('[1]AÜ städtis'!G36="...","",'[1]AÜ städtis'!G36)</f>
        <v>351627</v>
      </c>
      <c r="H48" s="77">
        <f>IF('[1]AÜ städtis'!H36="...","",'[1]AÜ städtis'!H36)</f>
        <v>14.1</v>
      </c>
      <c r="I48" s="77">
        <f>IF('[1]AÜ städtis'!I36="...","",'[1]AÜ städtis'!I36)</f>
        <v>240506</v>
      </c>
      <c r="J48" s="77">
        <f>IF('[1]AÜ städtis'!J36="...","",'[1]AÜ städtis'!J36)</f>
        <v>111121</v>
      </c>
      <c r="K48" s="77">
        <f>IF('[1]AÜ städtis'!K36="...","",'[1]AÜ städtis'!K36)</f>
        <v>16.600000000000001</v>
      </c>
      <c r="L48" s="77">
        <f>IF('[1]AÜ städtis'!L36="...","",'[1]AÜ städtis'!L36)</f>
        <v>8.6999999999999993</v>
      </c>
      <c r="M48" s="77">
        <f>IF('[1]AÜ städtis'!M36="...","",'[1]AÜ städtis'!M36)</f>
        <v>585765</v>
      </c>
      <c r="N48" s="77">
        <f>IF('[1]AÜ städtis'!N36="...","",'[1]AÜ städtis'!N36)</f>
        <v>10.1</v>
      </c>
      <c r="O48" s="77">
        <f>IF('[1]AÜ städtis'!O36="...","",'[1]AÜ städtis'!O36)</f>
        <v>391531</v>
      </c>
      <c r="P48" s="77">
        <f>IF('[1]AÜ städtis'!P36="...","",'[1]AÜ städtis'!P36)</f>
        <v>194234</v>
      </c>
      <c r="Q48" s="77">
        <f>IF('[1]AÜ städtis'!Q36="...","",'[1]AÜ städtis'!Q36)</f>
        <v>14.2</v>
      </c>
      <c r="R48" s="77">
        <f>IF('[1]AÜ städtis'!R36="...","",'[1]AÜ städtis'!R36)</f>
        <v>2.1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576</v>
      </c>
      <c r="D49" s="77">
        <f>IF('[1]AÜ städtis'!D37="...","",'[1]AÜ städtis'!D37)</f>
        <v>566</v>
      </c>
      <c r="E49" s="77">
        <f>IF('[1]AÜ städtis'!E37="...","",'[1]AÜ städtis'!E37)</f>
        <v>51363</v>
      </c>
      <c r="F49" s="77">
        <f>IF('[1]AÜ städtis'!F37="...","",'[1]AÜ städtis'!F37)</f>
        <v>49266</v>
      </c>
      <c r="G49" s="77">
        <f>IF('[1]AÜ städtis'!G37="...","",'[1]AÜ städtis'!G37)</f>
        <v>353523</v>
      </c>
      <c r="H49" s="77">
        <f>IF('[1]AÜ städtis'!H37="...","",'[1]AÜ städtis'!H37)</f>
        <v>3.1</v>
      </c>
      <c r="I49" s="77">
        <f>IF('[1]AÜ städtis'!I37="...","",'[1]AÜ städtis'!I37)</f>
        <v>288798</v>
      </c>
      <c r="J49" s="77">
        <f>IF('[1]AÜ städtis'!J37="...","",'[1]AÜ städtis'!J37)</f>
        <v>64725</v>
      </c>
      <c r="K49" s="77">
        <f>IF('[1]AÜ städtis'!K37="...","",'[1]AÜ städtis'!K37)</f>
        <v>1.6</v>
      </c>
      <c r="L49" s="77">
        <f>IF('[1]AÜ städtis'!L37="...","",'[1]AÜ städtis'!L37)</f>
        <v>5.2</v>
      </c>
      <c r="M49" s="77">
        <f>IF('[1]AÜ städtis'!M37="...","",'[1]AÜ städtis'!M37)</f>
        <v>678768</v>
      </c>
      <c r="N49" s="77">
        <f>IF('[1]AÜ städtis'!N37="...","",'[1]AÜ städtis'!N37)</f>
        <v>2.2999999999999998</v>
      </c>
      <c r="O49" s="77">
        <f>IF('[1]AÜ städtis'!O37="...","",'[1]AÜ städtis'!O37)</f>
        <v>560667</v>
      </c>
      <c r="P49" s="77">
        <f>IF('[1]AÜ städtis'!P37="...","",'[1]AÜ städtis'!P37)</f>
        <v>118101</v>
      </c>
      <c r="Q49" s="77">
        <f>IF('[1]AÜ städtis'!Q37="...","",'[1]AÜ städtis'!Q37)</f>
        <v>1.7</v>
      </c>
      <c r="R49" s="77">
        <f>IF('[1]AÜ städtis'!R37="...","",'[1]AÜ städtis'!R37)</f>
        <v>2.4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1315309</v>
      </c>
      <c r="H50" s="21">
        <f>G50/'2024'!G50*100-100</f>
        <v>7.5309579615938844</v>
      </c>
      <c r="I50" s="20">
        <f>SUM(I45:I49)</f>
        <v>969803</v>
      </c>
      <c r="J50" s="20">
        <f>SUM(J45:J49)</f>
        <v>345506</v>
      </c>
      <c r="K50" s="21">
        <f>I50/'2024'!I50*100-100</f>
        <v>6.3305864500736675</v>
      </c>
      <c r="L50" s="21">
        <f>J50/'2024'!J50*100-100</f>
        <v>11.049828526614533</v>
      </c>
      <c r="M50" s="20">
        <f>SUM(M45:M49)</f>
        <v>2418618</v>
      </c>
      <c r="N50" s="21">
        <f>M50/'2024'!M50*100-100</f>
        <v>7.0049542403041016</v>
      </c>
      <c r="O50" s="20">
        <f>SUM(O45:O49)</f>
        <v>1787749</v>
      </c>
      <c r="P50" s="20">
        <f>SUM(P45:P49)</f>
        <v>630869</v>
      </c>
      <c r="Q50" s="21">
        <f>O50/'2024'!O50*100-100</f>
        <v>6.17164807115212</v>
      </c>
      <c r="R50" s="21">
        <f>P50/'2024'!P50*100-100</f>
        <v>9.4390388181599008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5508153</v>
      </c>
      <c r="H51" s="26">
        <f>G51/'2024'!G51*100-100</f>
        <v>1.2752270907016907</v>
      </c>
      <c r="I51" s="25">
        <f>I50+I41+I32+I23+I14</f>
        <v>4099816</v>
      </c>
      <c r="J51" s="25">
        <f>J50+J41+J32+J23+J14</f>
        <v>1408337</v>
      </c>
      <c r="K51" s="26">
        <f>I51/'2024'!I51*100-100</f>
        <v>0.18530225429489633</v>
      </c>
      <c r="L51" s="26">
        <f>J51/'2024'!J51*100-100</f>
        <v>4.5875313668948223</v>
      </c>
      <c r="M51" s="25">
        <f>M50+M41+M32+M23+M14</f>
        <v>10144128</v>
      </c>
      <c r="N51" s="26">
        <f>M51/'2024'!M51*100-100</f>
        <v>0.86098640084139788</v>
      </c>
      <c r="O51" s="25">
        <f>O50+O41+O32+O23+O14</f>
        <v>7568009</v>
      </c>
      <c r="P51" s="25">
        <f>P50+P41+P32+P23+P14</f>
        <v>2576119</v>
      </c>
      <c r="Q51" s="26">
        <f>O51/'2024'!O51*100-100</f>
        <v>0.15218667773704908</v>
      </c>
      <c r="R51" s="26">
        <f>P51/'2024'!P51*100-100</f>
        <v>3.0025289631251155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 t="str">
        <f>IF('[1]AÜ städtis'!C39="...","",'[1]AÜ städtis'!C39)</f>
        <v/>
      </c>
      <c r="D54" s="77" t="str">
        <f>IF('[1]AÜ städtis'!D39="...","",'[1]AÜ städtis'!D39)</f>
        <v/>
      </c>
      <c r="E54" s="77" t="str">
        <f>IF('[1]AÜ städtis'!E39="...","",'[1]AÜ städtis'!E39)</f>
        <v/>
      </c>
      <c r="F54" s="77" t="str">
        <f>IF('[1]AÜ städtis'!F39="...","",'[1]AÜ städtis'!F39)</f>
        <v/>
      </c>
      <c r="G54" s="77" t="str">
        <f>IF('[1]AÜ städtis'!G39="...","",'[1]AÜ städtis'!G39)</f>
        <v/>
      </c>
      <c r="H54" s="77" t="str">
        <f>IF('[1]AÜ städtis'!H39="...","",'[1]AÜ städtis'!H39)</f>
        <v/>
      </c>
      <c r="I54" s="77" t="str">
        <f>IF('[1]AÜ städtis'!I39="...","",'[1]AÜ städtis'!I39)</f>
        <v/>
      </c>
      <c r="J54" s="77" t="str">
        <f>IF('[1]AÜ städtis'!J39="...","",'[1]AÜ städtis'!J39)</f>
        <v/>
      </c>
      <c r="K54" s="77" t="str">
        <f>IF('[1]AÜ städtis'!K39="...","",'[1]AÜ städtis'!K39)</f>
        <v/>
      </c>
      <c r="L54" s="77" t="str">
        <f>IF('[1]AÜ städtis'!L39="...","",'[1]AÜ städtis'!L39)</f>
        <v/>
      </c>
      <c r="M54" s="77" t="str">
        <f>IF('[1]AÜ städtis'!M39="...","",'[1]AÜ städtis'!M39)</f>
        <v/>
      </c>
      <c r="N54" s="77" t="str">
        <f>IF('[1]AÜ städtis'!N39="...","",'[1]AÜ städtis'!N39)</f>
        <v/>
      </c>
      <c r="O54" s="77" t="str">
        <f>IF('[1]AÜ städtis'!O39="...","",'[1]AÜ städtis'!O39)</f>
        <v/>
      </c>
      <c r="P54" s="77" t="str">
        <f>IF('[1]AÜ städtis'!P39="...","",'[1]AÜ städtis'!P39)</f>
        <v/>
      </c>
      <c r="Q54" s="77" t="str">
        <f>IF('[1]AÜ städtis'!Q39="...","",'[1]AÜ städtis'!Q39)</f>
        <v/>
      </c>
      <c r="R54" s="77" t="str">
        <f>IF('[1]AÜ städtis'!R39="...","",'[1]AÜ städtis'!R39)</f>
        <v/>
      </c>
      <c r="S54" s="77" t="str">
        <f>IF('[1]AÜ städtis'!S39="...","",'[1]AÜ städtis'!S39)</f>
        <v/>
      </c>
    </row>
    <row r="55" spans="1:19" s="27" customFormat="1" x14ac:dyDescent="0.25">
      <c r="A55" s="31" t="s">
        <v>19</v>
      </c>
      <c r="B55" s="32" t="s">
        <v>20</v>
      </c>
      <c r="C55" s="77" t="str">
        <f>IF('[1]AÜ städtis'!C40="...","",'[1]AÜ städtis'!C40)</f>
        <v/>
      </c>
      <c r="D55" s="77" t="str">
        <f>IF('[1]AÜ städtis'!D40="...","",'[1]AÜ städtis'!D40)</f>
        <v/>
      </c>
      <c r="E55" s="77" t="str">
        <f>IF('[1]AÜ städtis'!E40="...","",'[1]AÜ städtis'!E40)</f>
        <v/>
      </c>
      <c r="F55" s="77" t="str">
        <f>IF('[1]AÜ städtis'!F40="...","",'[1]AÜ städtis'!F40)</f>
        <v/>
      </c>
      <c r="G55" s="77" t="str">
        <f>IF('[1]AÜ städtis'!G40="...","",'[1]AÜ städtis'!G40)</f>
        <v/>
      </c>
      <c r="H55" s="77" t="str">
        <f>IF('[1]AÜ städtis'!H40="...","",'[1]AÜ städtis'!H40)</f>
        <v/>
      </c>
      <c r="I55" s="77" t="str">
        <f>IF('[1]AÜ städtis'!I40="...","",'[1]AÜ städtis'!I40)</f>
        <v/>
      </c>
      <c r="J55" s="77" t="str">
        <f>IF('[1]AÜ städtis'!J40="...","",'[1]AÜ städtis'!J40)</f>
        <v/>
      </c>
      <c r="K55" s="77" t="str">
        <f>IF('[1]AÜ städtis'!K40="...","",'[1]AÜ städtis'!K40)</f>
        <v/>
      </c>
      <c r="L55" s="77" t="str">
        <f>IF('[1]AÜ städtis'!L40="...","",'[1]AÜ städtis'!L40)</f>
        <v/>
      </c>
      <c r="M55" s="77" t="str">
        <f>IF('[1]AÜ städtis'!M40="...","",'[1]AÜ städtis'!M40)</f>
        <v/>
      </c>
      <c r="N55" s="77" t="str">
        <f>IF('[1]AÜ städtis'!N40="...","",'[1]AÜ städtis'!N40)</f>
        <v/>
      </c>
      <c r="O55" s="77" t="str">
        <f>IF('[1]AÜ städtis'!O40="...","",'[1]AÜ städtis'!O40)</f>
        <v/>
      </c>
      <c r="P55" s="77" t="str">
        <f>IF('[1]AÜ städtis'!P40="...","",'[1]AÜ städtis'!P40)</f>
        <v/>
      </c>
      <c r="Q55" s="77" t="str">
        <f>IF('[1]AÜ städtis'!Q40="...","",'[1]AÜ städtis'!Q40)</f>
        <v/>
      </c>
      <c r="R55" s="77" t="str">
        <f>IF('[1]AÜ städtis'!R40="...","",'[1]AÜ städtis'!R40)</f>
        <v/>
      </c>
      <c r="S55" s="77" t="str">
        <f>IF('[1]AÜ städtis'!S40="...","",'[1]AÜ städtis'!S40)</f>
        <v/>
      </c>
    </row>
    <row r="56" spans="1:19" s="27" customFormat="1" x14ac:dyDescent="0.25">
      <c r="A56" s="31" t="s">
        <v>21</v>
      </c>
      <c r="B56" s="32" t="s">
        <v>22</v>
      </c>
      <c r="C56" s="77" t="str">
        <f>IF('[1]AÜ städtis'!C41="...","",'[1]AÜ städtis'!C41)</f>
        <v/>
      </c>
      <c r="D56" s="77" t="str">
        <f>IF('[1]AÜ städtis'!D41="...","",'[1]AÜ städtis'!D41)</f>
        <v/>
      </c>
      <c r="E56" s="77" t="str">
        <f>IF('[1]AÜ städtis'!E41="...","",'[1]AÜ städtis'!E41)</f>
        <v/>
      </c>
      <c r="F56" s="77" t="str">
        <f>IF('[1]AÜ städtis'!F41="...","",'[1]AÜ städtis'!F41)</f>
        <v/>
      </c>
      <c r="G56" s="77" t="str">
        <f>IF('[1]AÜ städtis'!G41="...","",'[1]AÜ städtis'!G41)</f>
        <v/>
      </c>
      <c r="H56" s="77" t="str">
        <f>IF('[1]AÜ städtis'!H41="...","",'[1]AÜ städtis'!H41)</f>
        <v/>
      </c>
      <c r="I56" s="77" t="str">
        <f>IF('[1]AÜ städtis'!I41="...","",'[1]AÜ städtis'!I41)</f>
        <v/>
      </c>
      <c r="J56" s="77" t="str">
        <f>IF('[1]AÜ städtis'!J41="...","",'[1]AÜ städtis'!J41)</f>
        <v/>
      </c>
      <c r="K56" s="77" t="str">
        <f>IF('[1]AÜ städtis'!K41="...","",'[1]AÜ städtis'!K41)</f>
        <v/>
      </c>
      <c r="L56" s="77" t="str">
        <f>IF('[1]AÜ städtis'!L41="...","",'[1]AÜ städtis'!L41)</f>
        <v/>
      </c>
      <c r="M56" s="77" t="str">
        <f>IF('[1]AÜ städtis'!M41="...","",'[1]AÜ städtis'!M41)</f>
        <v/>
      </c>
      <c r="N56" s="77" t="str">
        <f>IF('[1]AÜ städtis'!N41="...","",'[1]AÜ städtis'!N41)</f>
        <v/>
      </c>
      <c r="O56" s="77" t="str">
        <f>IF('[1]AÜ städtis'!O41="...","",'[1]AÜ städtis'!O41)</f>
        <v/>
      </c>
      <c r="P56" s="77" t="str">
        <f>IF('[1]AÜ städtis'!P41="...","",'[1]AÜ städtis'!P41)</f>
        <v/>
      </c>
      <c r="Q56" s="77" t="str">
        <f>IF('[1]AÜ städtis'!Q41="...","",'[1]AÜ städtis'!Q41)</f>
        <v/>
      </c>
      <c r="R56" s="77" t="str">
        <f>IF('[1]AÜ städtis'!R41="...","",'[1]AÜ städtis'!R41)</f>
        <v/>
      </c>
      <c r="S56" s="77" t="str">
        <f>IF('[1]AÜ städtis'!S41="...","",'[1]AÜ städtis'!S41)</f>
        <v/>
      </c>
    </row>
    <row r="57" spans="1:19" s="27" customFormat="1" x14ac:dyDescent="0.25">
      <c r="A57" s="31" t="s">
        <v>23</v>
      </c>
      <c r="B57" s="32" t="s">
        <v>24</v>
      </c>
      <c r="C57" s="77" t="str">
        <f>IF('[1]AÜ städtis'!C42="...","",'[1]AÜ städtis'!C42)</f>
        <v/>
      </c>
      <c r="D57" s="77" t="str">
        <f>IF('[1]AÜ städtis'!D42="...","",'[1]AÜ städtis'!D42)</f>
        <v/>
      </c>
      <c r="E57" s="77" t="str">
        <f>IF('[1]AÜ städtis'!E42="...","",'[1]AÜ städtis'!E42)</f>
        <v/>
      </c>
      <c r="F57" s="77" t="str">
        <f>IF('[1]AÜ städtis'!F42="...","",'[1]AÜ städtis'!F42)</f>
        <v/>
      </c>
      <c r="G57" s="77" t="str">
        <f>IF('[1]AÜ städtis'!G42="...","",'[1]AÜ städtis'!G42)</f>
        <v/>
      </c>
      <c r="H57" s="77" t="str">
        <f>IF('[1]AÜ städtis'!H42="...","",'[1]AÜ städtis'!H42)</f>
        <v/>
      </c>
      <c r="I57" s="77" t="str">
        <f>IF('[1]AÜ städtis'!I42="...","",'[1]AÜ städtis'!I42)</f>
        <v/>
      </c>
      <c r="J57" s="77" t="str">
        <f>IF('[1]AÜ städtis'!J42="...","",'[1]AÜ städtis'!J42)</f>
        <v/>
      </c>
      <c r="K57" s="77" t="str">
        <f>IF('[1]AÜ städtis'!K42="...","",'[1]AÜ städtis'!K42)</f>
        <v/>
      </c>
      <c r="L57" s="77" t="str">
        <f>IF('[1]AÜ städtis'!L42="...","",'[1]AÜ städtis'!L42)</f>
        <v/>
      </c>
      <c r="M57" s="77" t="str">
        <f>IF('[1]AÜ städtis'!M42="...","",'[1]AÜ städtis'!M42)</f>
        <v/>
      </c>
      <c r="N57" s="77" t="str">
        <f>IF('[1]AÜ städtis'!N42="...","",'[1]AÜ städtis'!N42)</f>
        <v/>
      </c>
      <c r="O57" s="77" t="str">
        <f>IF('[1]AÜ städtis'!O42="...","",'[1]AÜ städtis'!O42)</f>
        <v/>
      </c>
      <c r="P57" s="77" t="str">
        <f>IF('[1]AÜ städtis'!P42="...","",'[1]AÜ städtis'!P42)</f>
        <v/>
      </c>
      <c r="Q57" s="77" t="str">
        <f>IF('[1]AÜ städtis'!Q42="...","",'[1]AÜ städtis'!Q42)</f>
        <v/>
      </c>
      <c r="R57" s="77" t="str">
        <f>IF('[1]AÜ städtis'!R42="...","",'[1]AÜ städtis'!R42)</f>
        <v/>
      </c>
      <c r="S57" s="77" t="str">
        <f>IF('[1]AÜ städtis'!S42="...","",'[1]AÜ städtis'!S42)</f>
        <v/>
      </c>
    </row>
    <row r="58" spans="1:19" s="27" customFormat="1" x14ac:dyDescent="0.25">
      <c r="A58" s="31" t="s">
        <v>25</v>
      </c>
      <c r="B58" s="32" t="s">
        <v>26</v>
      </c>
      <c r="C58" s="77" t="str">
        <f>IF('[1]AÜ städtis'!C43="...","",'[1]AÜ städtis'!C43)</f>
        <v/>
      </c>
      <c r="D58" s="77" t="str">
        <f>IF('[1]AÜ städtis'!D43="...","",'[1]AÜ städtis'!D43)</f>
        <v/>
      </c>
      <c r="E58" s="77" t="str">
        <f>IF('[1]AÜ städtis'!E43="...","",'[1]AÜ städtis'!E43)</f>
        <v/>
      </c>
      <c r="F58" s="77" t="str">
        <f>IF('[1]AÜ städtis'!F43="...","",'[1]AÜ städtis'!F43)</f>
        <v/>
      </c>
      <c r="G58" s="77" t="str">
        <f>IF('[1]AÜ städtis'!G43="...","",'[1]AÜ städtis'!G43)</f>
        <v/>
      </c>
      <c r="H58" s="77" t="str">
        <f>IF('[1]AÜ städtis'!H43="...","",'[1]AÜ städtis'!H43)</f>
        <v/>
      </c>
      <c r="I58" s="77" t="str">
        <f>IF('[1]AÜ städtis'!I43="...","",'[1]AÜ städtis'!I43)</f>
        <v/>
      </c>
      <c r="J58" s="77" t="str">
        <f>IF('[1]AÜ städtis'!J43="...","",'[1]AÜ städtis'!J43)</f>
        <v/>
      </c>
      <c r="K58" s="77" t="str">
        <f>IF('[1]AÜ städtis'!K43="...","",'[1]AÜ städtis'!K43)</f>
        <v/>
      </c>
      <c r="L58" s="77" t="str">
        <f>IF('[1]AÜ städtis'!L43="...","",'[1]AÜ städtis'!L43)</f>
        <v/>
      </c>
      <c r="M58" s="77" t="str">
        <f>IF('[1]AÜ städtis'!M43="...","",'[1]AÜ städtis'!M43)</f>
        <v/>
      </c>
      <c r="N58" s="77" t="str">
        <f>IF('[1]AÜ städtis'!N43="...","",'[1]AÜ städtis'!N43)</f>
        <v/>
      </c>
      <c r="O58" s="77" t="str">
        <f>IF('[1]AÜ städtis'!O43="...","",'[1]AÜ städtis'!O43)</f>
        <v/>
      </c>
      <c r="P58" s="77" t="str">
        <f>IF('[1]AÜ städtis'!P43="...","",'[1]AÜ städtis'!P43)</f>
        <v/>
      </c>
      <c r="Q58" s="77" t="str">
        <f>IF('[1]AÜ städtis'!Q43="...","",'[1]AÜ städtis'!Q43)</f>
        <v/>
      </c>
      <c r="R58" s="77" t="str">
        <f>IF('[1]AÜ städtis'!R43="...","",'[1]AÜ städtis'!R43)</f>
        <v/>
      </c>
      <c r="S58" s="77" t="str">
        <f>IF('[1]AÜ städtis'!S43="...","",'[1]AÜ städtis'!S43)</f>
        <v/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0</v>
      </c>
      <c r="H59" s="21">
        <f>G59/'2024'!G59*100-100</f>
        <v>-100</v>
      </c>
      <c r="I59" s="20">
        <f>SUM(I54:I58)</f>
        <v>0</v>
      </c>
      <c r="J59" s="20">
        <f>SUM(J54:J58)</f>
        <v>0</v>
      </c>
      <c r="K59" s="21">
        <f>I59/'2024'!I59*100-100</f>
        <v>-100</v>
      </c>
      <c r="L59" s="21">
        <f>J59/'2024'!J59*100-100</f>
        <v>-100</v>
      </c>
      <c r="M59" s="20">
        <f>SUM(M54:M58)</f>
        <v>0</v>
      </c>
      <c r="N59" s="21">
        <f>M59/'2024'!M59*100-100</f>
        <v>-100</v>
      </c>
      <c r="O59" s="20">
        <f>SUM(O54:O58)</f>
        <v>0</v>
      </c>
      <c r="P59" s="20">
        <f>SUM(P54:P58)</f>
        <v>0</v>
      </c>
      <c r="Q59" s="21">
        <f>O59/'2024'!O59*100-100</f>
        <v>-100</v>
      </c>
      <c r="R59" s="21">
        <f>P59/'2024'!P59*100-100</f>
        <v>-100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5508153</v>
      </c>
      <c r="H60" s="26">
        <f>G60/'2024'!G60*100-100</f>
        <v>-18.962796747479459</v>
      </c>
      <c r="I60" s="25">
        <f>I59+I50+I41+I32+I23+I14</f>
        <v>4099816</v>
      </c>
      <c r="J60" s="25">
        <f>J59+J50+J41+J32+J23+J14</f>
        <v>1408337</v>
      </c>
      <c r="K60" s="26">
        <f>I60/'2024'!I60*100-100</f>
        <v>-17.452443930076271</v>
      </c>
      <c r="L60" s="26">
        <f>J60/'2024'!J60*100-100</f>
        <v>-23.060865707779925</v>
      </c>
      <c r="M60" s="25">
        <f>M59+M50+M41+M32+M23+M14</f>
        <v>10144128</v>
      </c>
      <c r="N60" s="26">
        <f>M60/'2024'!M60*100-100</f>
        <v>-20.046691386408668</v>
      </c>
      <c r="O60" s="25">
        <f>O59+O50+O41+O32+O23+O14</f>
        <v>7568009</v>
      </c>
      <c r="P60" s="25">
        <f>P59+P50+P41+P32+P23+P14</f>
        <v>2576119</v>
      </c>
      <c r="Q60" s="26">
        <f>O60/'2024'!O60*100-100</f>
        <v>-17.939652319568296</v>
      </c>
      <c r="R60" s="26">
        <f>P60/'2024'!P60*100-100</f>
        <v>-25.654697606659369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5508153</v>
      </c>
      <c r="H69" s="26">
        <f>G69/'2024'!G69*100-100</f>
        <v>-31.258752316115093</v>
      </c>
      <c r="I69" s="25">
        <f>I68+I59+I50+I41+I32+I23+I14</f>
        <v>4099816</v>
      </c>
      <c r="J69" s="25">
        <f>J68+J59+J50+J41+J32+J23+J14</f>
        <v>1408337</v>
      </c>
      <c r="K69" s="26">
        <f>I69/'2024'!I69*100-100</f>
        <v>-29.40674901767666</v>
      </c>
      <c r="L69" s="26">
        <f>J69/'2024'!J69*100-100</f>
        <v>-36.136184206647961</v>
      </c>
      <c r="M69" s="25">
        <f>M68+M59+M50+M41+M32+M23+M14</f>
        <v>10144128</v>
      </c>
      <c r="N69" s="26">
        <f>M69/'2024'!M69*100-100</f>
        <v>-32.122732381524571</v>
      </c>
      <c r="O69" s="25">
        <f>O68+O59+O50+O41+O32+O23+O14</f>
        <v>7568009</v>
      </c>
      <c r="P69" s="25">
        <f>P68+P59+P50+P41+P32+P23+P14</f>
        <v>2576119</v>
      </c>
      <c r="Q69" s="26">
        <f>O69/'2024'!O69*100-100</f>
        <v>-29.978274601231476</v>
      </c>
      <c r="R69" s="26">
        <f>P69/'2024'!P69*100-100</f>
        <v>-37.725595290183868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5508153</v>
      </c>
      <c r="H78" s="26">
        <f>G78/'2024'!G78*100-100</f>
        <v>-40.287483713126406</v>
      </c>
      <c r="I78" s="25">
        <f>I77+I68+I59+I50+I41+I32+I23+I14</f>
        <v>4099816</v>
      </c>
      <c r="J78" s="25">
        <f>J77+J68+J59+J50+J41+J32+J23+J14</f>
        <v>1408337</v>
      </c>
      <c r="K78" s="26">
        <f>I78/'2024'!I78*100-100</f>
        <v>-38.656318570538296</v>
      </c>
      <c r="L78" s="26">
        <f>J78/'2024'!J78*100-100</f>
        <v>-44.577619595938444</v>
      </c>
      <c r="M78" s="25">
        <f>M77+M68+M59+M50+M41+M32+M23+M14</f>
        <v>10144128</v>
      </c>
      <c r="N78" s="26">
        <f>M78/'2024'!M78*100-100</f>
        <v>-41.196672042604973</v>
      </c>
      <c r="O78" s="25">
        <f>O77+O68+O59+O50+O41+O32+O23+O14</f>
        <v>7568009</v>
      </c>
      <c r="P78" s="25">
        <f>P77+P68+P59+P50+P41+P32+P23+P14</f>
        <v>2576119</v>
      </c>
      <c r="Q78" s="26">
        <f>O78/'2024'!O78*100-100</f>
        <v>-39.381473901504783</v>
      </c>
      <c r="R78" s="26">
        <f>P78/'2024'!P78*100-100</f>
        <v>-45.951331170227604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5508153</v>
      </c>
      <c r="H87" s="26">
        <f>G87/'2024'!G87*100-100</f>
        <v>-47.500970747568083</v>
      </c>
      <c r="I87" s="25">
        <f>I86+I77+I68+I59+I50+I41+I32+I23+I14</f>
        <v>4099816</v>
      </c>
      <c r="J87" s="25">
        <f>J86+J77+J68+J59+J50+J41+J32+J23+J14</f>
        <v>1408337</v>
      </c>
      <c r="K87" s="26">
        <f>I87/'2024'!I87*100-100</f>
        <v>-46.355834058325343</v>
      </c>
      <c r="L87" s="26">
        <f>J87/'2024'!J87*100-100</f>
        <v>-50.572543932704903</v>
      </c>
      <c r="M87" s="25">
        <f>M86+M77+M68+M59+M50+M41+M32+M23+M14</f>
        <v>10144128</v>
      </c>
      <c r="N87" s="26">
        <f>M87/'2024'!M87*100-100</f>
        <v>-48.113151186057834</v>
      </c>
      <c r="O87" s="25">
        <f>O86+O77+O68+O59+O50+O41+O32+O23+O14</f>
        <v>7568009</v>
      </c>
      <c r="P87" s="25">
        <f>P86+P77+P68+P59+P50+P41+P32+P23+P14</f>
        <v>2576119</v>
      </c>
      <c r="Q87" s="26">
        <f>O87/'2024'!O87*100-100</f>
        <v>-46.792415369071286</v>
      </c>
      <c r="R87" s="26">
        <f>P87/'2024'!P87*100-100</f>
        <v>-51.639678936842948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5508153</v>
      </c>
      <c r="H96" s="26">
        <f>G96/'2024'!G96*100-100</f>
        <v>-53.098899055336908</v>
      </c>
      <c r="I96" s="25">
        <f>I95+I86+I77+I68+I59+I50+I41+I32+I23+I14</f>
        <v>4099816</v>
      </c>
      <c r="J96" s="25">
        <f>J95+J86+J77+J68+J59+J50+J41+J32+J23+J14</f>
        <v>1408337</v>
      </c>
      <c r="K96" s="26">
        <f>I96/'2024'!I96*100-100</f>
        <v>-52.200490864695787</v>
      </c>
      <c r="L96" s="26">
        <f>J96/'2024'!J96*100-100</f>
        <v>-55.531976162254296</v>
      </c>
      <c r="M96" s="25">
        <f>M95+M86+M77+M68+M59+M50+M41+M32+M23+M14</f>
        <v>10144128</v>
      </c>
      <c r="N96" s="26">
        <f>M96/'2024'!M96*100-100</f>
        <v>-53.642578461939209</v>
      </c>
      <c r="O96" s="25">
        <f>O95+O86+O77+O68+O59+O50+O41+O32+O23+O14</f>
        <v>7568009</v>
      </c>
      <c r="P96" s="25">
        <f>P95+P86+P77+P68+P59+P50+P41+P32+P23+P14</f>
        <v>2576119</v>
      </c>
      <c r="Q96" s="26">
        <f>O96/'2024'!O96*100-100</f>
        <v>-52.604613855192987</v>
      </c>
      <c r="R96" s="26">
        <f>P96/'2024'!P96*100-100</f>
        <v>-56.444798445611013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5508153</v>
      </c>
      <c r="H105" s="26">
        <f>G105/'2024'!G105*100-100</f>
        <v>-57.794809396140799</v>
      </c>
      <c r="I105" s="25">
        <f>I104+I95+I86+I77+I68+I59+I50+I41+I32+I23+I14</f>
        <v>4099816</v>
      </c>
      <c r="J105" s="25">
        <f>J104+J95+J86+J77+J68+J59+J50+J41+J32+J23+J14</f>
        <v>1408337</v>
      </c>
      <c r="K105" s="26">
        <f>I105/'2024'!I105*100-100</f>
        <v>-56.979443645788521</v>
      </c>
      <c r="L105" s="26">
        <f>J105/'2024'!J105*100-100</f>
        <v>-60.001675665082828</v>
      </c>
      <c r="M105" s="25">
        <f>M104+M95+M86+M77+M68+M59+M50+M41+M32+M23+M14</f>
        <v>10144128</v>
      </c>
      <c r="N105" s="26">
        <f>M105/'2024'!M105*100-100</f>
        <v>-58.140064037796272</v>
      </c>
      <c r="O105" s="25">
        <f>O104+O95+O86+O77+O68+O59+O50+O41+O32+O23+O14</f>
        <v>7568009</v>
      </c>
      <c r="P105" s="25">
        <f>P104+P95+P86+P77+P68+P59+P50+P41+P32+P23+P14</f>
        <v>2576119</v>
      </c>
      <c r="Q105" s="26">
        <f>O105/'2024'!O105*100-100</f>
        <v>-57.186431147060581</v>
      </c>
      <c r="R105" s="26">
        <f>P105/'2024'!P105*100-100</f>
        <v>-60.710973470303763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5508153</v>
      </c>
      <c r="H114" s="26">
        <f>G114/'2024'!G114*100-100</f>
        <v>-61.389367945107132</v>
      </c>
      <c r="I114" s="25">
        <f>I113+I104+I95+I86+I77+I68+I59+I50+I41+I32+I23+I14</f>
        <v>4099816</v>
      </c>
      <c r="J114" s="25">
        <f>J113+J104+J95+J86+J77+J68+J59+J50+J41+J32+J23+J14</f>
        <v>1408337</v>
      </c>
      <c r="K114" s="26">
        <f>I114/'2024'!I114*100-100</f>
        <v>-60.212891931520787</v>
      </c>
      <c r="L114" s="26">
        <f>J114/'2024'!J114*100-100</f>
        <v>-64.449526115520484</v>
      </c>
      <c r="M114" s="25">
        <f>M113+M104+M95+M86+M77+M68+M59+M50+M41+M32+M23+M14</f>
        <v>10144128</v>
      </c>
      <c r="N114" s="26">
        <f>M114/'2024'!M114*100-100</f>
        <v>-61.549547335400959</v>
      </c>
      <c r="O114" s="25">
        <f>O113+O104+O95+O86+O77+O68+O59+O50+O41+O32+O23+O14</f>
        <v>7568009</v>
      </c>
      <c r="P114" s="25">
        <f>P113+P104+P95+P86+P77+P68+P59+P50+P41+P32+P23+P14</f>
        <v>2576119</v>
      </c>
      <c r="Q114" s="26">
        <f>O114/'2024'!O114*100-100</f>
        <v>-60.297084268131812</v>
      </c>
      <c r="R114" s="26">
        <f>P114/'2024'!P114*100-100</f>
        <v>-64.810684490725123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x14ac:dyDescent="0.25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25.5" customHeight="1" x14ac:dyDescent="0.25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38.25" customHeight="1" x14ac:dyDescent="0.2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93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ht="12.75" customHeight="1" x14ac:dyDescent="0.3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39.6" x14ac:dyDescent="0.3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53.4" thickBot="1" x14ac:dyDescent="0.3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93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2025-07-22T07:38:48Z</dcterms:modified>
</cp:coreProperties>
</file>